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ssblazicko\AppData\Local\Microsoft\Windows\INetCache\Content.Outlook\NW6EXJ7R\"/>
    </mc:Choice>
  </mc:AlternateContent>
  <xr:revisionPtr revIDLastSave="0" documentId="13_ncr:1_{A1560D6E-4870-41FE-8A47-B61B61C3FFEE}" xr6:coauthVersionLast="44" xr6:coauthVersionMax="45" xr10:uidLastSave="{00000000-0000-0000-0000-000000000000}"/>
  <bookViews>
    <workbookView xWindow="-120" yWindow="-120" windowWidth="29040" windowHeight="15840" xr2:uid="{10D99776-5056-4D9C-90B4-39DAFA74DC0A}"/>
  </bookViews>
  <sheets>
    <sheet name="MDOMSP" sheetId="19" r:id="rId1"/>
    <sheet name="Ministarstvo kulture" sheetId="20" r:id="rId2"/>
    <sheet name="Ministarstvo hrv branitelja" sheetId="13" r:id="rId3"/>
    <sheet name="Ministarstvo mora, prometa i in" sheetId="14" r:id="rId4"/>
    <sheet name="MORH" sheetId="7" r:id="rId5"/>
    <sheet name="MINGO" sheetId="2" r:id="rId6"/>
    <sheet name="Ministarstvo poljoprivrede" sheetId="5" r:id="rId7"/>
    <sheet name="MRRFEU" sheetId="8" r:id="rId8"/>
    <sheet name="Ministarstvo pravosuđa" sheetId="6" r:id="rId9"/>
    <sheet name="Ministarstvo turizma" sheetId="1" r:id="rId10"/>
    <sheet name="MUP" sheetId="21" r:id="rId11"/>
    <sheet name="Ministarstvo zaštite okoliša" sheetId="4" r:id="rId12"/>
    <sheet name="Ministarstvo zdravstva" sheetId="10" r:id="rId13"/>
    <sheet name="MZO" sheetId="22" r:id="rId14"/>
    <sheet name="Pravobranitelj za djecu " sheetId="3" r:id="rId15"/>
    <sheet name="ULJPPNM" sheetId="17" r:id="rId16"/>
    <sheet name="Središnji drž. ur. šport" sheetId="18" r:id="rId17"/>
    <sheet name="HZJZ" sheetId="11" r:id="rId18"/>
    <sheet name="HZZO" sheetId="12" r:id="rId19"/>
    <sheet name="HZMO" sheetId="15" r:id="rId20"/>
    <sheet name="HZZ" sheetId="16" r:id="rId21"/>
    <sheet name="CPR Os" sheetId="9" r:id="rId22"/>
  </sheets>
  <externalReferences>
    <externalReference r:id="rId23"/>
    <externalReference r:id="rId24"/>
    <externalReference r:id="rId25"/>
    <externalReference r:id="rId26"/>
    <externalReference r:id="rId2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73" i="22" l="1"/>
  <c r="E1072" i="22" s="1"/>
  <c r="D1073" i="22"/>
  <c r="D1072" i="22" s="1"/>
  <c r="C1073" i="22"/>
  <c r="C1072" i="22" s="1"/>
  <c r="E973" i="22"/>
  <c r="E972" i="22" s="1"/>
  <c r="D973" i="22"/>
  <c r="D972" i="22" s="1"/>
  <c r="C973" i="22"/>
  <c r="C972" i="22"/>
  <c r="E845" i="22"/>
  <c r="E840" i="22" s="1"/>
  <c r="D845" i="22"/>
  <c r="D840" i="22" s="1"/>
  <c r="C845" i="22"/>
  <c r="C840" i="22"/>
  <c r="D762" i="22" l="1"/>
  <c r="C762" i="22"/>
  <c r="E762" i="22"/>
  <c r="E34" i="19" l="1"/>
  <c r="D34" i="19"/>
  <c r="B113" i="12" l="1"/>
  <c r="B114" i="12" s="1"/>
  <c r="B115" i="12" s="1"/>
  <c r="B100" i="12"/>
  <c r="B101" i="12" s="1"/>
  <c r="B102" i="12" s="1"/>
  <c r="B87" i="12"/>
  <c r="B88" i="12" s="1"/>
  <c r="B89" i="12" s="1"/>
  <c r="B75" i="12"/>
  <c r="B76" i="12" s="1"/>
  <c r="B62" i="12"/>
  <c r="B63" i="12" s="1"/>
  <c r="B64" i="12" s="1"/>
  <c r="B49" i="12"/>
  <c r="B50" i="12" s="1"/>
  <c r="B51" i="12" s="1"/>
  <c r="B37" i="12"/>
  <c r="B38" i="12" s="1"/>
  <c r="B39" i="12" s="1"/>
  <c r="B26" i="12"/>
  <c r="B27" i="12" s="1"/>
  <c r="B25" i="12"/>
  <c r="B13" i="12"/>
  <c r="B14" i="12" s="1"/>
  <c r="B15" i="12" s="1"/>
</calcChain>
</file>

<file path=xl/sharedStrings.xml><?xml version="1.0" encoding="utf-8"?>
<sst xmlns="http://schemas.openxmlformats.org/spreadsheetml/2006/main" count="4763" uniqueCount="1407">
  <si>
    <t>NAZIV PRORAČUNSKOG/IZVANPRORAČUNSKOG KORISNIKA DRŽAVNOG PRORAČUNA</t>
  </si>
  <si>
    <t xml:space="preserve">RKP </t>
  </si>
  <si>
    <t>AKTIVNOST / PROJEKT</t>
  </si>
  <si>
    <t>NAZIV</t>
  </si>
  <si>
    <t>PROJEKCIJA 2021.
(kn)</t>
  </si>
  <si>
    <t>OBRAZLOŽENJE:</t>
  </si>
  <si>
    <r>
      <rPr>
        <b/>
        <sz val="11"/>
        <color theme="1"/>
        <rFont val="Arial"/>
        <family val="2"/>
        <charset val="238"/>
      </rPr>
      <t xml:space="preserve">Šifra i naziv programa   </t>
    </r>
    <r>
      <rPr>
        <sz val="11"/>
        <color theme="1"/>
        <rFont val="Arial"/>
        <family val="2"/>
        <charset val="238"/>
      </rPr>
      <t xml:space="preserve">                                                   </t>
    </r>
    <r>
      <rPr>
        <i/>
        <sz val="10"/>
        <color theme="1"/>
        <rFont val="Arial"/>
        <family val="2"/>
        <charset val="238"/>
      </rPr>
      <t>(samo naziv cilja, bez opisa)</t>
    </r>
  </si>
  <si>
    <r>
      <rPr>
        <b/>
        <sz val="11"/>
        <color theme="1"/>
        <rFont val="Arial"/>
        <family val="2"/>
        <charset val="238"/>
      </rPr>
      <t xml:space="preserve">Šifra i naziv aktivnosti/projekta 
</t>
    </r>
    <r>
      <rPr>
        <sz val="11"/>
        <color theme="1"/>
        <rFont val="Arial"/>
        <family val="2"/>
        <charset val="238"/>
      </rPr>
      <t xml:space="preserve"> </t>
    </r>
    <r>
      <rPr>
        <i/>
        <sz val="10"/>
        <color theme="1"/>
        <rFont val="Arial"/>
        <family val="2"/>
        <charset val="238"/>
      </rPr>
      <t>(Navesti koje su aktivnosti namjenjene ostvarivanju dječjih prava i zakonsku ili drugu pravnu osnovu za provođenje aktivnosti.)</t>
    </r>
  </si>
  <si>
    <r>
      <rPr>
        <b/>
        <sz val="11"/>
        <color theme="1"/>
        <rFont val="Arial"/>
        <family val="2"/>
        <charset val="238"/>
      </rPr>
      <t xml:space="preserve">Pokazatelj rezultata
</t>
    </r>
    <r>
      <rPr>
        <sz val="11"/>
        <color theme="1"/>
        <rFont val="Arial"/>
        <family val="2"/>
        <charset val="238"/>
      </rPr>
      <t xml:space="preserve"> </t>
    </r>
    <r>
      <rPr>
        <i/>
        <sz val="10"/>
        <color theme="1"/>
        <rFont val="Arial"/>
        <family val="2"/>
        <charset val="238"/>
      </rPr>
      <t>(min. 1 , max 3 pokazatelja)</t>
    </r>
  </si>
  <si>
    <t>Jedinica mjere</t>
  </si>
  <si>
    <t>Polazna vrijednost</t>
  </si>
  <si>
    <t>Ciljana vrijednost 2020.</t>
  </si>
  <si>
    <t>Ciljana vrijednost 2021.</t>
  </si>
  <si>
    <t>DJEČJI PRORAČUN 2020. - 2022.</t>
  </si>
  <si>
    <t>PLAN 2020.
(kn)</t>
  </si>
  <si>
    <t>PROJEKCIJA 2022.
(kn)</t>
  </si>
  <si>
    <t xml:space="preserve">Ministarstvo turizma </t>
  </si>
  <si>
    <t>A587014</t>
  </si>
  <si>
    <t>Jačanje turističkog tržišta i ljudskih potencijala u turizmu</t>
  </si>
  <si>
    <t>P 3208</t>
  </si>
  <si>
    <t>Povećanje udjela učenika upisanih u prve razrede u zanimanja u ugostiteljstvu i turizmu u broju ukupno upisanih u strukovna zanimanja</t>
  </si>
  <si>
    <t>%</t>
  </si>
  <si>
    <t xml:space="preserve">10. Ministarstvo gospodarstva, poduzetništva i obrta </t>
  </si>
  <si>
    <t>A817079</t>
  </si>
  <si>
    <t>OP UČINKOVITI LJUDSKI POTENCIJALI 2014-2020</t>
  </si>
  <si>
    <r>
      <rPr>
        <b/>
        <sz val="11"/>
        <color theme="1"/>
        <rFont val="Arial"/>
        <family val="2"/>
        <charset val="238"/>
      </rPr>
      <t xml:space="preserve">Šifra i naziv programa   </t>
    </r>
    <r>
      <rPr>
        <sz val="11"/>
        <color theme="1"/>
        <rFont val="Arial"/>
        <family val="2"/>
        <charset val="238"/>
      </rPr>
      <t xml:space="preserve">                                                   </t>
    </r>
    <r>
      <rPr>
        <i/>
        <sz val="11"/>
        <color theme="1"/>
        <rFont val="Arial"/>
        <family val="2"/>
        <charset val="238"/>
      </rPr>
      <t>(samo naziv cilja, bez opisa)</t>
    </r>
  </si>
  <si>
    <r>
      <rPr>
        <b/>
        <sz val="11"/>
        <color theme="1"/>
        <rFont val="Arial"/>
        <family val="2"/>
        <charset val="238"/>
      </rPr>
      <t xml:space="preserve">Šifra i naziv aktivnosti/projekta 
</t>
    </r>
    <r>
      <rPr>
        <sz val="11"/>
        <color theme="1"/>
        <rFont val="Arial"/>
        <family val="2"/>
        <charset val="238"/>
      </rPr>
      <t xml:space="preserve"> </t>
    </r>
    <r>
      <rPr>
        <i/>
        <sz val="11"/>
        <color theme="1"/>
        <rFont val="Arial"/>
        <family val="2"/>
        <charset val="238"/>
      </rPr>
      <t>(Navesti koje su aktivnosti namjenjene ostvarivanju dječjih prava i zakonsku ili drugu pravnu osnovu za provođenje aktivnosti.)</t>
    </r>
  </si>
  <si>
    <r>
      <rPr>
        <b/>
        <sz val="11"/>
        <color theme="1"/>
        <rFont val="Arial"/>
        <family val="2"/>
        <charset val="238"/>
      </rPr>
      <t xml:space="preserve">Pokazatelj rezultata
</t>
    </r>
    <r>
      <rPr>
        <sz val="11"/>
        <color theme="1"/>
        <rFont val="Arial"/>
        <family val="2"/>
        <charset val="238"/>
      </rPr>
      <t xml:space="preserve"> </t>
    </r>
    <r>
      <rPr>
        <i/>
        <sz val="11"/>
        <color theme="1"/>
        <rFont val="Arial"/>
        <family val="2"/>
        <charset val="238"/>
      </rPr>
      <t>(min. 1 , max 3 pokazatelja)</t>
    </r>
  </si>
  <si>
    <t>Povećanje broja stipendiranih učenika koji se obrazuju u deficitarnim obrtničkim zanimanjima</t>
  </si>
  <si>
    <t xml:space="preserve">broj
 (kumulativ) </t>
  </si>
  <si>
    <t xml:space="preserve">3228 JAČANJE KONKURENTNOSTI MALOG I SREDNJEG PODUZETNIŠTVA 
Opći cilj: Povećanje konkurentnosti gospodarstva poticanjem investicijskog i inovacijskog okruženja </t>
  </si>
  <si>
    <t>Pravobranitelj za djecu</t>
  </si>
  <si>
    <t>A739000</t>
  </si>
  <si>
    <t>Zaštita, praćenje i promicanje prava djece</t>
  </si>
  <si>
    <t>T739009</t>
  </si>
  <si>
    <t>K739001</t>
  </si>
  <si>
    <t>Informatizacija ureda</t>
  </si>
  <si>
    <t xml:space="preserve">Ostvarenje najboljih interesa djece u Republici Hrvatskoj. </t>
  </si>
  <si>
    <t xml:space="preserve">Zatražena izvješća i izrađena upozorenja, prijedlozi i preporuke na godišnjoj razini </t>
  </si>
  <si>
    <t>Izrađena mišljenja i prijedlozi na zakonske tekstove i podzakonske propise na godišnjoj razini</t>
  </si>
  <si>
    <t>broj</t>
  </si>
  <si>
    <t>Ciljana vrijednost 2022.</t>
  </si>
  <si>
    <t>Održana međunarodna konferencija na godišnjoj razini</t>
  </si>
  <si>
    <t>Obavljeno unutarnje vrednovanje</t>
  </si>
  <si>
    <t xml:space="preserve">broj </t>
  </si>
  <si>
    <t>17.   Ministarstvo zaštite okoliša i energetike</t>
  </si>
  <si>
    <t>22200 JU NP Paklenica</t>
  </si>
  <si>
    <t>A779047</t>
  </si>
  <si>
    <t>Administracija i upravljanje (ostali izvori)</t>
  </si>
  <si>
    <t>3401  ZAŠTITA PRIRODE</t>
  </si>
  <si>
    <t>A779047 ADMINISTRACIJA I UPRAVLJANJE (OSTALI IZVORI FINANCIRANJA)                                                                                      Projekt „Predavanja o Velebitu za škole i vrtiće“                                                                                                                             Napraviti predavanja o najvećoj hrvatskoj planini Velebitu za osnovne i srednje škole, te vrtiće. Cilj projekta je edukacija školske djece o prirodnim vrijednostima i posebnostima UNESCO Rezervata biosfere "Planina Velebit"</t>
  </si>
  <si>
    <t>Informiranje o velikom prirodnom bogatstvu Velebita</t>
  </si>
  <si>
    <t>Promovirati MAB (Men and Biosfere) projekt na planini Velebit</t>
  </si>
  <si>
    <t>Broj predavanja</t>
  </si>
  <si>
    <t>Uređeno igralište u sklopu „škole u prirodi“</t>
  </si>
  <si>
    <t>Broj igrališta</t>
  </si>
  <si>
    <t xml:space="preserve">22218 
JU NP Plitvička jezera
</t>
  </si>
  <si>
    <t>Broj stipendiranih srednjoškolaca</t>
  </si>
  <si>
    <t>Broj</t>
  </si>
  <si>
    <t xml:space="preserve">23243 
JU PP Biokovo
</t>
  </si>
  <si>
    <t>A779047 ADMINISTRACIJA I UPRAVLJANJE (OSTALI IZVORI FINANCIRANJA)                                                                                      Postavljanje igrala - Podaktivnost u Ep 3 Unaprjeđenje posjetiteljskih sklopova                                                                          Igrala se postavljaju na lokaciji za predah u čijoj pratnji su djeca kao promocija koncepta igre u prirodi</t>
  </si>
  <si>
    <t>Postavljena igrala na lokaciji Staza</t>
  </si>
  <si>
    <t>komplet</t>
  </si>
  <si>
    <t>Postavljen set za školu u prirodi za lokaciji Vošac</t>
  </si>
  <si>
    <t>A779047 ADMINISTRACIJA I UPRAVLJANJE (OSTALI IZVORI FINANCIRANJA)                                                                                      Mobilna aplikacija za djecu - Podaktivnost u Ep 9 Razvoj edukativnih programa                                                                     Posebno dizajnirana edukativna aplikacija za dječju dob prilagođena njihovom izričaju</t>
  </si>
  <si>
    <t>Postavljena mobilna aplikacija za djecu na platformama za pametne telefone</t>
  </si>
  <si>
    <t>A779047 ADMINISTRACIJA I UPRAVLJANJE (OSTALI IZVORI FINANCIRANJA)                                                                                      Interaktivna knjiga – Podaktivnost u Ep 10 Izrada edukativnih i prezentacijskih materijala                                                          Edukativna slikovnica za manje uzraste s zvučnim emisijama uz pametnu olovku</t>
  </si>
  <si>
    <t>Izrađena interaktivna knjiga</t>
  </si>
  <si>
    <t>komad</t>
  </si>
  <si>
    <t>Ministarstvo poljoprivrede</t>
  </si>
  <si>
    <t>A820058</t>
  </si>
  <si>
    <t>ZPP - MJERE RURALNOG RAZVOJA
Dječji vrtići (Program ruralnog razvoja- Tip operacije 7.4.1.)</t>
  </si>
  <si>
    <t>A821058</t>
  </si>
  <si>
    <t>ZPP MJERE UREĐENJA TRŽIŠTA POLJOPRIVREDNIH PROIZVODA
Mjera školska shema</t>
  </si>
  <si>
    <t>Šifra i naziv programa                                                      (samo naziv cilja, bez opisa)</t>
  </si>
  <si>
    <t>3004 RURALNI RAZVOJ
Povećati broj i kapacitet dječjih vrtića u ruralnom području</t>
  </si>
  <si>
    <t>Šifra i naziv aktivnosti/projekta 
 (Navesti koje su aktivnosti namjenjene ostvarivanju dječjih prava i zakonsku ili drugu pravnu osnovu za provođenje aktivnosti.)</t>
  </si>
  <si>
    <t>Pokazatelj rezultata
 (min. 1 , max 3 pokazatelja)</t>
  </si>
  <si>
    <t>Financirani projekti izgradnje/ rekonstrukcije/ opremanje 
vrtića kroz PRR</t>
  </si>
  <si>
    <t>Kapacitet vrtića
/ukupan broj djece</t>
  </si>
  <si>
    <t>Broj financiranih projekata</t>
  </si>
  <si>
    <t>Broj djece</t>
  </si>
  <si>
    <t>3002 POLJOPRIVREDA
Mjera školska shema</t>
  </si>
  <si>
    <t>A821058 - ZPP- MJERE UREĐENJA TRŽIŠTA POLJOPRIVREDNIH PROIZVODA
- mjera školska shema: Nacionalna strategija za provedbu Školske sheme voća i povrća te mlijeka i mliječnih proizoda od školske godine 2017./2018. do 2022./2023.</t>
  </si>
  <si>
    <t>Broj djece uključen u shemu</t>
  </si>
  <si>
    <t xml:space="preserve">Broj djece </t>
  </si>
  <si>
    <t>/</t>
  </si>
  <si>
    <t>4.       Ministarstvo pravosuđa</t>
  </si>
  <si>
    <t>Glava 11005 - Ministarstvo pravosuđa; RKP 3130</t>
  </si>
  <si>
    <t>A630048</t>
  </si>
  <si>
    <t>BESPLATNA PRAVNA POMOĆ</t>
  </si>
  <si>
    <r>
      <rPr>
        <b/>
        <sz val="11"/>
        <color theme="1"/>
        <rFont val="Arial"/>
        <family val="2"/>
        <charset val="238"/>
      </rPr>
      <t xml:space="preserve">                 Šifra i naziv programa   </t>
    </r>
    <r>
      <rPr>
        <sz val="11"/>
        <color theme="1"/>
        <rFont val="Arial"/>
        <family val="2"/>
        <charset val="238"/>
      </rPr>
      <t xml:space="preserve">               </t>
    </r>
    <r>
      <rPr>
        <i/>
        <sz val="10"/>
        <color theme="1"/>
        <rFont val="Arial"/>
        <family val="2"/>
        <charset val="238"/>
      </rPr>
      <t>(samo naziv cilja, bez opisa)</t>
    </r>
  </si>
  <si>
    <t>2811 -  LJUDSKA PRAVA; Naziv cilja: Održavanje kontinuiteta - broja odobrenih zahtjeva za pružanje besplatne pravne pomoći djeci u sudskim postupcima</t>
  </si>
  <si>
    <t>Pokazatelj rezultata</t>
  </si>
  <si>
    <t>Broj odobrenih zahtjeva za pružanje besplatne pravne pomoći djeci u sudskim postupcima</t>
  </si>
  <si>
    <t>Broj zahtjeva</t>
  </si>
  <si>
    <t>Glava 11006 - Pravosudna akademija; RKP 45978</t>
  </si>
  <si>
    <t>A629024</t>
  </si>
  <si>
    <t>STRUČNO USAVRŠAVANJE PRAVOSUDNIH DUŽNOSNIKA I SAVJETNIKA U PRAVOSUDNIM TIJELIMA</t>
  </si>
  <si>
    <t>2804 -  EDUKACIJA I INFORMIRANJE U PRAVOSUDNOM SUSTAVU; Naziv cilja: Jačanje kompentecija pravosudnih dužnosnika stručnim usavršavanjem na temu ostvarivanja i zaštite dječjih prava u postupcima pred pravosudnim tijelima</t>
  </si>
  <si>
    <t>Broj provedenih radionica</t>
  </si>
  <si>
    <t>Broj radionica</t>
  </si>
  <si>
    <t>Glava 11010 - Zatvori i kaznionice</t>
  </si>
  <si>
    <t>A630000 izvor 11</t>
  </si>
  <si>
    <t xml:space="preserve">IZVRŠAVANJE KAZNE ZATVORA, MJERE PRITVORA I ODGOJNE MJERE </t>
  </si>
  <si>
    <t>A630000 izvor 41</t>
  </si>
  <si>
    <t>Održavanje kontinuiteta uključivanja zatvorenika u program Zatvorenik kao roditelj</t>
  </si>
  <si>
    <t>Održavanje kontinuiteta u odnosu na broj kaznenih tijela u kojima se provodi program Zatvorenik kao roditelj</t>
  </si>
  <si>
    <t xml:space="preserve">Broj zatvorenika </t>
  </si>
  <si>
    <t>Broj kaznenih tijela</t>
  </si>
  <si>
    <t>Održavanje kontinuiteta financiranja projekata udruga usmjerenih očuvanju obiteljskih odnosa, prema procijenjenim potrebama</t>
  </si>
  <si>
    <t>Povećanje broja zatvorenika roditelja koje su barem jednom posjetila djeca</t>
  </si>
  <si>
    <t>broj financiranih projekata udruga</t>
  </si>
  <si>
    <t>broj zatvorenika roditelja koje su posjetila djeca</t>
  </si>
  <si>
    <t>2809 UPRAVLJANE ZATVORSKIM I PROBACIJSKIM SUSTAVOM,
naziv cilja: OSNAŽIVANJE RODITELJSKIH KOMPETENCIJA ZATVORENIKA I OČUVANJE OBITELJSKIH ODNOSA</t>
  </si>
  <si>
    <t>PLAN 2020. 
(kn)</t>
  </si>
  <si>
    <r>
      <rPr>
        <b/>
        <sz val="11"/>
        <color theme="1"/>
        <rFont val="Arial"/>
        <family val="2"/>
        <charset val="238"/>
      </rPr>
      <t xml:space="preserve">Šifra i naziv programa
</t>
    </r>
    <r>
      <rPr>
        <i/>
        <sz val="10"/>
        <color theme="1"/>
        <rFont val="Arial"/>
        <family val="2"/>
        <charset val="238"/>
      </rPr>
      <t>(samo naziv cilja, bez opisa)</t>
    </r>
  </si>
  <si>
    <r>
      <t xml:space="preserve">A817079 OP učinkoviti ljudski potencijali;
</t>
    </r>
    <r>
      <rPr>
        <u/>
        <sz val="11"/>
        <color theme="1"/>
        <rFont val="Arial"/>
        <family val="2"/>
        <charset val="238"/>
      </rPr>
      <t>Aktivnosti:</t>
    </r>
    <r>
      <rPr>
        <sz val="11"/>
        <color theme="1"/>
        <rFont val="Arial"/>
        <family val="2"/>
        <charset val="238"/>
      </rPr>
      <t xml:space="preserve"> Stipendiranje učenika koji se obrazuju u deficitarnim obrtničkim zanimanjima; 
</t>
    </r>
    <r>
      <rPr>
        <i/>
        <u/>
        <sz val="11"/>
        <color theme="1"/>
        <rFont val="Arial"/>
        <family val="2"/>
        <charset val="238"/>
      </rPr>
      <t xml:space="preserve">Zakonske i druge pravne osnove:
</t>
    </r>
    <r>
      <rPr>
        <sz val="11"/>
        <color theme="1"/>
        <rFont val="Arial"/>
        <family val="2"/>
        <charset val="238"/>
      </rPr>
      <t>Operativni program učinkoviti ljudski potencijali 2014.-2020., Uredba Komisije (EU) br. 1407/2013 od 18. prosinca 2013. o primjeni čl. 107. i 108.</t>
    </r>
  </si>
  <si>
    <t>1 522</t>
  </si>
  <si>
    <t>3 100</t>
  </si>
  <si>
    <t>3 250</t>
  </si>
  <si>
    <t>3 500</t>
  </si>
  <si>
    <t xml:space="preserve"> </t>
  </si>
  <si>
    <r>
      <t xml:space="preserve">A779047 ADMINISTRACIJA I UPRAVLJANJE (OSTALI IZVORI FINANCIRANJA)                                                                                      Poboljšanje uvjeta obrazovanja kroz stipendiranje srednjoškolaca;
</t>
    </r>
    <r>
      <rPr>
        <i/>
        <u/>
        <sz val="11"/>
        <color theme="1"/>
        <rFont val="Arial"/>
        <family val="2"/>
        <charset val="238"/>
      </rPr>
      <t>Zakonske i druge pravne osnove</t>
    </r>
    <r>
      <rPr>
        <sz val="11"/>
        <color theme="1"/>
        <rFont val="Arial"/>
        <family val="2"/>
        <charset val="238"/>
      </rPr>
      <t>: 
Zakon o zaštiti prirode (NN 80/13, 15/18, 14/19), Zakon o ustanovama (NN 76/93, 29/97, 47/99, 35/08), Statut Javne ustanove "Nacionalni park Plitvička jezera"</t>
    </r>
  </si>
  <si>
    <t>11. Ministarstvo obrane</t>
  </si>
  <si>
    <t>A545052</t>
  </si>
  <si>
    <t>TROŠKOVI OSOBLJA I PERSONALNA POTPORA</t>
  </si>
  <si>
    <t>2505 UPRAVLJANJE I POTPORA OSOBLJU
Dostići odgovarajuću obrzovnu strukturu i podmiriti sve propisane obveze</t>
  </si>
  <si>
    <t>Mjesečne novčane pomoći djeci poginulih djelatnih vojnih osoba u svezi s obavljanjem službe</t>
  </si>
  <si>
    <t>A545053</t>
  </si>
  <si>
    <t>PRIBAVLJANJE OSOBLJA I IZOBRAZBA</t>
  </si>
  <si>
    <t>Stipendije učenika srednjih škola za zanimanje zrakoplovni tehničar IRE/zrakoplovni tehničar ZIM u Zrakoplovnoj školi Rudolf Perišin u Velikoj Gorici i Tehničkoj školi u Zadru</t>
  </si>
  <si>
    <t>do 60</t>
  </si>
  <si>
    <t>Nagrade učenicima za obavljenu praktičnu nastavu u Zrakoplovno tehničkoj školi Rudolf Perišin u Velikoj Gorici, Elektrostrojarsko obrtičkoj školi u Zagrebu i Tehničkoj školi u Zadru</t>
  </si>
  <si>
    <t>do 200</t>
  </si>
  <si>
    <t>Nabava obveznih udžbenika za korisnike stipendija koji ne ostvaruju pravo na besplatne udžbenike</t>
  </si>
  <si>
    <t>do 10</t>
  </si>
  <si>
    <r>
      <t xml:space="preserve">A630048 - BESPLATNA PRAVNA POMOĆ;
Aktivnosti namijenjene ostvarivanju dječjih prava: pružanje besplatne pravne pomoći;  
</t>
    </r>
    <r>
      <rPr>
        <i/>
        <u/>
        <sz val="11"/>
        <color theme="1"/>
        <rFont val="Arial"/>
        <family val="2"/>
        <charset val="238"/>
      </rPr>
      <t>Zakonske i druge pravne osnove:</t>
    </r>
    <r>
      <rPr>
        <sz val="11"/>
        <color theme="1"/>
        <rFont val="Arial"/>
        <family val="2"/>
        <charset val="238"/>
      </rPr>
      <t xml:space="preserve"> odobravanje sekundarne pravne pomoći na temelju odredbi čl. 12., 13., 14., 15., 16., 17., 18., 19. i 20. Zakona o besplatnoj pravnoj pomoći (NN 143/13 i 98/19)</t>
    </r>
  </si>
  <si>
    <r>
      <t xml:space="preserve">A630000 Izvršavanje kazne zatvora, mjere pritvora i odgojne mjere (izvor 11);                                                               Aktivnost: osnaživanje roditeljskih kompetencija zatvorenika; 
</t>
    </r>
    <r>
      <rPr>
        <i/>
        <u/>
        <sz val="11"/>
        <color theme="1"/>
        <rFont val="Arial"/>
        <family val="2"/>
        <charset val="238"/>
      </rPr>
      <t>Zakonske i druge pravne osnove:</t>
    </r>
    <r>
      <rPr>
        <sz val="11"/>
        <color theme="1"/>
        <rFont val="Arial"/>
        <family val="2"/>
        <charset val="238"/>
      </rPr>
      <t xml:space="preserve"> Zakon o izvršavanju kazne zatvora (NN 190/03, 76/07, 27/08, 83/09, 18/11, 48/11, 125/11, 56/13, 150/13 i 98/19)</t>
    </r>
  </si>
  <si>
    <r>
      <t xml:space="preserve">A629024 - STRUČNO USAVRŠAVANJE PRAVOSUDNIH DUŽNOSNIKA I SAVJETNIKA U PRAVOSUDNIM TIJELIMA;
Aktivnosti namijenjene ostvarivanju dječjih prava a koje obuhvaćaju radionice stručnog usavršavanja pravosudnih dužnosnika; 
</t>
    </r>
    <r>
      <rPr>
        <i/>
        <u/>
        <sz val="11"/>
        <color theme="1"/>
        <rFont val="Arial"/>
        <family val="2"/>
        <charset val="238"/>
      </rPr>
      <t>Zakonske i druge pravne osnove:</t>
    </r>
    <r>
      <rPr>
        <sz val="11"/>
        <color theme="1"/>
        <rFont val="Arial"/>
        <family val="2"/>
        <charset val="238"/>
      </rPr>
      <t xml:space="preserve"> Zakon o Pravosudnoj akademiji (NN 52/19)</t>
    </r>
  </si>
  <si>
    <r>
      <t xml:space="preserve">A630000 Izvršavanje kazne zatvora, mjere pritvora i odgojne mjere (izvori 11 i 41);                                                      Aktivnost: očuvanje obiteljskih odnosa;
</t>
    </r>
    <r>
      <rPr>
        <i/>
        <u/>
        <sz val="11"/>
        <color theme="1"/>
        <rFont val="Arial"/>
        <family val="2"/>
        <charset val="238"/>
      </rPr>
      <t>Zakonske i druge pravne osnove:</t>
    </r>
    <r>
      <rPr>
        <sz val="11"/>
        <color theme="1"/>
        <rFont val="Arial"/>
        <family val="2"/>
        <charset val="238"/>
      </rPr>
      <t xml:space="preserve"> Zakon o izvršavanju kazne zatvora (NN 190/03, 76/07, 27/08, 83/09, 18/11, 48/11, 125/11, 56/13, 150/13 i 98/19)</t>
    </r>
  </si>
  <si>
    <t>K549110</t>
  </si>
  <si>
    <t>K680046</t>
  </si>
  <si>
    <t>K578042</t>
  </si>
  <si>
    <t>Razvoj potpomognutih područja</t>
  </si>
  <si>
    <t>Razvoj brdsko-planinskih područja</t>
  </si>
  <si>
    <t>Razvoj potpomognutih područja i područja s razvojnim posebnostima- sufinanciranje projakata JLPS-ima</t>
  </si>
  <si>
    <t>Ministarstvo zdravstva</t>
  </si>
  <si>
    <t>Klinika za dječje bolesti Zagreb
(Klaićeva 16)</t>
  </si>
  <si>
    <t>A892001</t>
  </si>
  <si>
    <t>ADMINISTRACIJA I UPRAVLJANJE</t>
  </si>
  <si>
    <t>K892002</t>
  </si>
  <si>
    <t>IZRAVNA KAPITALNA ULAGANJA</t>
  </si>
  <si>
    <t>K892004</t>
  </si>
  <si>
    <t>OPERATIVNI PROGRAM KONKURENTNOST I KOHEZIJA</t>
  </si>
  <si>
    <t>Smanjenje najduže liste čekanja
(A892001)</t>
  </si>
  <si>
    <t>Smanjenje broja bolničkih infekcija 
(K892002, K892004)</t>
  </si>
  <si>
    <t>Dani</t>
  </si>
  <si>
    <t xml:space="preserve">Broj infekcija / 1000 Bolno opskrbnih dana </t>
  </si>
  <si>
    <t>Klinički bolnički centar Osijek</t>
  </si>
  <si>
    <t>A890001</t>
  </si>
  <si>
    <t>Administracija i upravljanje</t>
  </si>
  <si>
    <r>
      <rPr>
        <u/>
        <sz val="11"/>
        <color theme="1"/>
        <rFont val="Arial"/>
        <family val="2"/>
        <charset val="238"/>
      </rPr>
      <t>Program:</t>
    </r>
    <r>
      <rPr>
        <sz val="11"/>
        <color theme="1"/>
        <rFont val="Arial"/>
        <family val="2"/>
        <charset val="238"/>
      </rPr>
      <t xml:space="preserve"> 3605 Sigurnost građana i pravo na zdravstvenu zaštitu                                                                                                                                                                                </t>
    </r>
    <r>
      <rPr>
        <u/>
        <sz val="11"/>
        <color theme="1"/>
        <rFont val="Arial"/>
        <family val="2"/>
        <charset val="238"/>
      </rPr>
      <t>Cilj:</t>
    </r>
    <r>
      <rPr>
        <sz val="11"/>
        <color theme="1"/>
        <rFont val="Arial"/>
        <family val="2"/>
        <charset val="238"/>
      </rPr>
      <t xml:space="preserve"> Unapređenje zdravstvene zaštite povećanjem dostupnosti</t>
    </r>
  </si>
  <si>
    <t>povećanje broja slučaja liječenja u dnevnim bolnicama</t>
  </si>
  <si>
    <t>broj slučaja</t>
  </si>
  <si>
    <t>Klinički bolnički centar Sestre milosrdnice</t>
  </si>
  <si>
    <t>A895001</t>
  </si>
  <si>
    <t>Program: 3605 Sigurnost građana i pravo na zdravstvene usluge  
Cilj: zaštita, očuvanje i unapređenje zdravlja djece</t>
  </si>
  <si>
    <t>Povećanje broja djece liječene kroz dnevnu bolnicu pedijatrije</t>
  </si>
  <si>
    <t>Broj bolesnika</t>
  </si>
  <si>
    <t>Klinički bolnički centar Split</t>
  </si>
  <si>
    <t>A885001</t>
  </si>
  <si>
    <t xml:space="preserve">Program: 3605 Sigurnost građana i pravo na zdravstvene usluge  
Cilj: Zaštita, očuvanje i unapređenje zdravlja    </t>
  </si>
  <si>
    <t xml:space="preserve">broj slučajeva/pacijenata (dob od 0-19)  u odnosu na ukupan broj slučajeva </t>
  </si>
  <si>
    <t>Klinički bolnički centar Rijeka</t>
  </si>
  <si>
    <t>A882001</t>
  </si>
  <si>
    <t>K882002/NOVA BOLNICA</t>
  </si>
  <si>
    <t>KLINIČKI BOLNIČKI CENTAR RIJEKA – IZRAVNA KAPITALNA ULAGANJA</t>
  </si>
  <si>
    <r>
      <rPr>
        <b/>
        <sz val="11"/>
        <rFont val="Arial"/>
        <family val="2"/>
        <charset val="238"/>
      </rPr>
      <t xml:space="preserve">Šifra i naziv programa   </t>
    </r>
    <r>
      <rPr>
        <sz val="11"/>
        <rFont val="Arial"/>
        <family val="2"/>
        <charset val="238"/>
      </rPr>
      <t xml:space="preserve">                                                   </t>
    </r>
    <r>
      <rPr>
        <i/>
        <sz val="10"/>
        <rFont val="Arial"/>
        <family val="2"/>
        <charset val="238"/>
      </rPr>
      <t>(samo naziv cilja, bez opisa)</t>
    </r>
  </si>
  <si>
    <r>
      <rPr>
        <b/>
        <sz val="11"/>
        <rFont val="Arial"/>
        <family val="2"/>
        <charset val="238"/>
      </rPr>
      <t xml:space="preserve">Šifra i naziv aktivnosti/projekta 
</t>
    </r>
    <r>
      <rPr>
        <sz val="11"/>
        <rFont val="Arial"/>
        <family val="2"/>
        <charset val="238"/>
      </rPr>
      <t xml:space="preserve"> </t>
    </r>
    <r>
      <rPr>
        <i/>
        <sz val="10"/>
        <rFont val="Arial"/>
        <family val="2"/>
        <charset val="238"/>
      </rPr>
      <t>(Navesti koje su aktivnosti namjenjene ostvarivanju dječjih prava i zakonsku ili drugu pravnu osnovu za provođenje aktivnosti.)</t>
    </r>
  </si>
  <si>
    <r>
      <rPr>
        <b/>
        <sz val="11"/>
        <rFont val="Arial"/>
        <family val="2"/>
        <charset val="238"/>
      </rPr>
      <t xml:space="preserve">Pokazatelj rezultata
</t>
    </r>
    <r>
      <rPr>
        <sz val="11"/>
        <rFont val="Arial"/>
        <family val="2"/>
        <charset val="238"/>
      </rPr>
      <t xml:space="preserve"> </t>
    </r>
    <r>
      <rPr>
        <i/>
        <sz val="10"/>
        <rFont val="Arial"/>
        <family val="2"/>
        <charset val="238"/>
      </rPr>
      <t>(min. 1 , max 3 pokazatelja)</t>
    </r>
  </si>
  <si>
    <t>Broj prijema (pacijenata) u Dnevne bolnice i Jednodnevne kirurgije</t>
  </si>
  <si>
    <t xml:space="preserve">Broj prijema (pacijenata) </t>
  </si>
  <si>
    <t>Klinička bolnica Merkur</t>
  </si>
  <si>
    <t>A89001</t>
  </si>
  <si>
    <t>Program: 3605 Sigurnost građana i pravo na zdravstvenu zaštitu                                                                                                                                                                                Cilj: Unapređenje zdravstvene zaštite povećanjem dostupnosti</t>
  </si>
  <si>
    <t>povećanje broja poroda</t>
  </si>
  <si>
    <t>broj poroda</t>
  </si>
  <si>
    <t xml:space="preserve">
Klinički bolnički centar Zagreb</t>
  </si>
  <si>
    <t>A891001</t>
  </si>
  <si>
    <t xml:space="preserve">ADMINISTRACIJA I UPRAVLJANJE </t>
  </si>
  <si>
    <t xml:space="preserve">3605 - SIGURNOST GRAĐANA I PRAVA NA ZDRAVSTVENE USLUGE     
Cilj:  Zaštita, očuvanje i unapređenje zdravlja    </t>
  </si>
  <si>
    <t>Povećanje broja dječjih pacijenata obrađenih u dnevnim bolnicama.</t>
  </si>
  <si>
    <t>Broj obrađene djece putem dnevnih bolnica (godišnje)</t>
  </si>
  <si>
    <t>Klinika za infektivne bolesti „Dr. Fran Mihaljević“</t>
  </si>
  <si>
    <t>PLAN 2020.</t>
  </si>
  <si>
    <t>PROJEKCIJA 2021.</t>
  </si>
  <si>
    <t>PROJEKCIJA 2022.</t>
  </si>
  <si>
    <t>A893001</t>
  </si>
  <si>
    <t>Broj slučajeva dnevne bolnice dječjih odjela Klinike</t>
  </si>
  <si>
    <t>Broj hospitaliziranih / stacionarnih  maloljetnih bolesnika</t>
  </si>
  <si>
    <t>broj slučajeva - dnevna fluktuacija</t>
  </si>
  <si>
    <t>godišnji broj bolesnika</t>
  </si>
  <si>
    <r>
      <rPr>
        <b/>
        <sz val="11"/>
        <color theme="1"/>
        <rFont val="Arial"/>
        <family val="2"/>
        <charset val="238"/>
      </rPr>
      <t>K800006</t>
    </r>
    <r>
      <rPr>
        <sz val="11"/>
        <color theme="1"/>
        <rFont val="Arial"/>
        <family val="2"/>
        <charset val="238"/>
      </rPr>
      <t xml:space="preserve">
potprojekt K800.001 "Tehnička pomoć za pripremu projekta Nacionalna dječja bolnica u Zagrebu"</t>
    </r>
  </si>
  <si>
    <t>OPERATIVNI PROGRAM: "KONKURENTNOST I KOHEZIJA"</t>
  </si>
  <si>
    <t>K800006 - Program 3602 - INVESTICIJE U ZDRAVSTVENU INFRASTRUKTURU
Cilj: unaprjeđenje sveobuhvatne zaštite zdravlja djece</t>
  </si>
  <si>
    <t>K800006 - 3602 - INVESTICIJE U ZDRAVSTVENU INFRASTRUKTURU - Cilj ovoga projekta je da se zajedničkom koordinacijom projektnih aktivnosti između Grada Zagreba i Ministarstva zdravstva osigura izrada potrebne dokumentacije te analiza za pripremu strateškog projekta izgradnje Nacionalne dječje bolnice na lokaciji Blato. Izradom potrebne dokumentacije omogućit će se prijava projekta izgradnje Nacionalne dječje bolnice za sufinanciranje kroz sredstva EU fondova. Nacionalnom dječjom bolnicom ostvarit će se najopsežnije rješenje za najmlađe bolesnike i osigurat će se preduvjeti za potrebnu stručnost i opremu za liječenje u jednom građevinskom kompleksu.</t>
  </si>
  <si>
    <t>Isporučena usluga pripreme dokumentacije i analize za potrebe pripreme strateškog projekta izgradnje Nacionalne dječje bolnice na lokaciji Blato</t>
  </si>
  <si>
    <t>usluga isporučena korisniku</t>
  </si>
  <si>
    <t>A 789006</t>
  </si>
  <si>
    <t>Provedba nacionalnih programa,strategija i planova</t>
  </si>
  <si>
    <t>A789006 - Program 3601 - Zaštita, očuvanje i unaprjeđenje zdravlja  - Cilj: Unaprjeđenje zdravlja djece kroz promicanje dojenja i prevenciju neanamjernih nesreća kod djece
A618207 - Program 3604 - Upravljanje u sustavu zdravstva - Cilj: Unaprjeđenje zdravlja djece kroz promicanje dojenja i prevenciju neanamjernih nesreća kod djece</t>
  </si>
  <si>
    <r>
      <rPr>
        <sz val="11"/>
        <rFont val="Arial"/>
        <family val="2"/>
        <charset val="238"/>
      </rPr>
      <t xml:space="preserve">A789006 Provedba nacionalnih programa, strategija i planova
A618207 Administracija i upravljanje
</t>
    </r>
    <r>
      <rPr>
        <i/>
        <u/>
        <sz val="11"/>
        <rFont val="Arial"/>
        <family val="2"/>
        <charset val="238"/>
      </rPr>
      <t>Zakonske i druge pravne osnove:</t>
    </r>
    <r>
      <rPr>
        <sz val="11"/>
        <rFont val="Arial"/>
        <family val="2"/>
        <charset val="238"/>
      </rPr>
      <t xml:space="preserve">
NACIONALNI PROGRAM ZA ZAŠTITU I PROMICANJE DOJENJA 2018-2020., </t>
    </r>
    <r>
      <rPr>
        <sz val="11"/>
        <color rgb="FFFF0000"/>
        <rFont val="Arial"/>
        <family val="2"/>
        <charset val="238"/>
      </rPr>
      <t xml:space="preserve">
</t>
    </r>
    <r>
      <rPr>
        <sz val="11"/>
        <rFont val="Arial"/>
        <family val="2"/>
        <charset val="238"/>
      </rPr>
      <t>NACIONALNA STRATEGIJA RAZVOJA ZDRAVSTVA 2012-2020.</t>
    </r>
  </si>
  <si>
    <t>Broj reocijenjenih rodilišta</t>
  </si>
  <si>
    <t>Tisak materijala</t>
  </si>
  <si>
    <t>Rodilište-prijatelj djece</t>
  </si>
  <si>
    <t>Plakat i letak o promicanju dojenja i plakat za prevenciju nenamjernih nesreća kod djece</t>
  </si>
  <si>
    <t>15 rodilišta</t>
  </si>
  <si>
    <t>21 rodilišta</t>
  </si>
  <si>
    <t>26 rodilišta</t>
  </si>
  <si>
    <t>31 rodilište i 2 ordinacije savjetovališta za dojenje</t>
  </si>
  <si>
    <t>A618207</t>
  </si>
  <si>
    <t>3.       Ministarstvo zdravstva</t>
  </si>
  <si>
    <t>26346 
HRVATSKI ZAVOD ZA JAVNO ZDRAVSTVO</t>
  </si>
  <si>
    <t>A884001</t>
  </si>
  <si>
    <t>Unaprjeđenje i očuvanje zdravlja pučanstva kroz javnozdravstvenu djelatnost</t>
  </si>
  <si>
    <t xml:space="preserve">3601 - Zaštita, očuvanje i unaprjeđenj zdravlja - A884001 - Unaprjeđenje i očuvanje zdravlja pučanstva kroz javnozdravstvenu djelatnost: 
Cilj:  očuvanje i unaprijeđenje zdravlja djece </t>
  </si>
  <si>
    <t>Program obveznog cijepljenja</t>
  </si>
  <si>
    <t>Program Zubna putovnica</t>
  </si>
  <si>
    <t xml:space="preserve">Nacionalni program ranog otkrivanja slabovidnosti </t>
  </si>
  <si>
    <t xml:space="preserve">Debljine kod djece - COSI istraživanje </t>
  </si>
  <si>
    <t xml:space="preserve">broj cijepljenje djece MPR 1. doza /broj djece koju je potrebno cijepiti MPR 1. doza </t>
  </si>
  <si>
    <t xml:space="preserve">Broj generacija djece koje su obuvaćene programom Zubna putovnica </t>
  </si>
  <si>
    <t xml:space="preserve">Broj četverogodišnjaka pozavnih na probir slabovidnosti/ukupan br. četverogodišnjaka  </t>
  </si>
  <si>
    <t>Broj nacionalnih publikacija</t>
  </si>
  <si>
    <t>1 publikacija</t>
  </si>
  <si>
    <t>≥ 95% u prethodnoj godini</t>
  </si>
  <si>
    <t xml:space="preserve">≥ 65% </t>
  </si>
  <si>
    <t xml:space="preserve">≥ 70% </t>
  </si>
  <si>
    <t>0 publikacija</t>
  </si>
  <si>
    <t xml:space="preserve">Aktivnosti koje pridonose borbi protiv zlouporabe droga i svih drugih oblika ovisnosti i aktivnosti na području socijalne i humanitarne djelatnosti s naglaskom na psihosocijalnu pomoć i podršku </t>
  </si>
  <si>
    <t xml:space="preserve">3601 - Zaštita, očuvanje i unaprjeđenje zdravlja - A884001 - Aktivnosti koje pridonose borbi protiv zlouporabe droga i svih drugih oblika ovisnosti i aktivnosti na području socijalne i humanitarne djelatnosti s naglaskom na psihosocijalnu pomoć i podršku 
Cilj:  očuvanje i unaprijeđenje zdravlja djece </t>
  </si>
  <si>
    <t xml:space="preserve">Nacionalna istraživanja o zdravstvenom ponašanju učenika prema međunarodnoj metodologiji </t>
  </si>
  <si>
    <t xml:space="preserve">Probir mentalnog zdavlja u školskoj dobi </t>
  </si>
  <si>
    <t xml:space="preserve">Broj objavljenih analiza temeljem periodničnih istraživanja koje kontinuirano provodi HZJZ (Health Behaviour in School-aged Children HBSC, Europen School Survay Project on Alcohol and other Drugs ESPAD, Global Youth Tobacco Survay GYTS). </t>
  </si>
  <si>
    <t xml:space="preserve">Broj generacija učenika koje su obuvaćene probirom mentalnog zdravlja </t>
  </si>
  <si>
    <t>1 ili 2 (u okviru sistematskih pregleda učenika 5. razreda OŠ i/ili 8. razreda OŠ i/ili 1. razreda SŠ)</t>
  </si>
  <si>
    <t>T884003</t>
  </si>
  <si>
    <t>Operativni program Učinkoviti ljudski potencijali - Provedba projekta Živjeti zdravo</t>
  </si>
  <si>
    <t xml:space="preserve">3601 - Zaštita, očuvanje i unaprjeđenj zdravlja  - T884003 Operativni program Učinkoviti ljudski potencijali - Provedba projekta Živjeti zdravo
Cilj:  očuvanje i unaprijeđenje zdravlja djece </t>
  </si>
  <si>
    <t>Element 1 - Zdravstveno obrazovanje, mentalno zdravlje: Aktivnosti su namijenjene ostvarivanju Nacionalnog programa Živjeti zdravo i Akcijskog plana za provedbu Nacionalne strategije za prava djece u Republici Hrvatskoj za razdoblje od 2014. do 2020. godine</t>
  </si>
  <si>
    <t>Škole koje nemaju dvoranu dobile poligone za tjelesnu aktivnost školske djece</t>
  </si>
  <si>
    <t xml:space="preserve">Vršnjačka edukacija iz područja spolnog i reproduktivnog zdravlja mladih za učenike srednjih škola </t>
  </si>
  <si>
    <t>Broj educiranih odgojno-obrazovnih djelatnika u području mentalnog zdravlja djece i mladih</t>
  </si>
  <si>
    <t>Broj škola koje su na korištenje dobile poligone</t>
  </si>
  <si>
    <t>Broj educiranih učenika</t>
  </si>
  <si>
    <t>Broj educiranih odgojno-obrazovnih djelatnika</t>
  </si>
  <si>
    <t>3. Ministarstvo zdravstva</t>
  </si>
  <si>
    <t>A600012</t>
  </si>
  <si>
    <t>OSTALE ISPLATE OSIGURANICIMA</t>
  </si>
  <si>
    <t>Ostvarivanje prava na novčane naknade iz obveznog zdravstvenog osiguranja</t>
  </si>
  <si>
    <t>Kontinuirana isplata naknade za troškove smještaja roditelju tijekom bolničkog liječenja djeteta oboljelog od maligne ili srodne bolesti</t>
  </si>
  <si>
    <t>Iznos sredstava isplaćenih osiguranim osobama za vrijeme korištenja toga prava</t>
  </si>
  <si>
    <t>A600011</t>
  </si>
  <si>
    <t>NAKNADE ZA REDOVNI RODILJNI DOPUST</t>
  </si>
  <si>
    <t>Ostvarivanje prava na novčane naknade iz obveznog zdravstvenog osiguranja te sustava rodiljnih i roditeljskih potpora</t>
  </si>
  <si>
    <t>Kontinuirana isplata naknade naknade plaće za vrijeme rodiljnog dopusta</t>
  </si>
  <si>
    <t>A600009</t>
  </si>
  <si>
    <t xml:space="preserve">NAKNADE PLAĆE ZBOG PRIVREMENE NESPOSOBNOSTI ZA RAD </t>
  </si>
  <si>
    <t>Kontinuirana isplata naknade plaće tijekom privremene spriječenosti za rad zbog njege djeteta</t>
  </si>
  <si>
    <t>Ostvarivanje prava na naknadu za troškove prijevoza u vezi s korištenjem zdravstvene zaštite djeteta iz obveznog zdravstvenog osiguranja temeljem članka 36. stavka 1. točke 3. Zakona o obveznom zdravstvenom osiguranju ("Narodne novine", broj 80/13., 137/13. i 98/19.). Naknada troškova se isplaćuje i pratnji djeteta, a pravo sepriznaje neovisno o udaljenosti između mjesta prebivališta/boravka djeteta i mjesta upućivanja radi korištenja zdravstvene zaštite.</t>
  </si>
  <si>
    <t>Kontinuirana isplata naknade za troškove prijevoza u vezi s korištenjem zdravstvene zaštite djetetu i pratnji</t>
  </si>
  <si>
    <t>A600000</t>
  </si>
  <si>
    <t>PRIMARNA ZDRAVSTVENA ZAŠTITA</t>
  </si>
  <si>
    <t xml:space="preserve">Provođenje primarne zdravstvene zaštite </t>
  </si>
  <si>
    <t>sredstva izražena u kunama</t>
  </si>
  <si>
    <t>A600004</t>
  </si>
  <si>
    <t xml:space="preserve">SPECIJALISTIČKO-KONZILIJARNA ZDRAVSTVENA ZAŠTITA </t>
  </si>
  <si>
    <t xml:space="preserve">Provođenje specijalističko - konzilijarne izvanbolničke zdravstvene zaštite </t>
  </si>
  <si>
    <t>A600003</t>
  </si>
  <si>
    <t>BOLNIČKA ZDRAVSTVENA ZAŠTITA</t>
  </si>
  <si>
    <t xml:space="preserve">Provođenje bolničke zdravstvene zaštite </t>
  </si>
  <si>
    <t>A600001</t>
  </si>
  <si>
    <t>LIJEKOVI NA RECEPTE</t>
  </si>
  <si>
    <t>Opskrba lijekovima s Osnovne i Dopunske liste lijekova Zavoda</t>
  </si>
  <si>
    <t>Kontinuirana opskrba lijekovima s Osnovne i Dopunske liste lijekova Zavoda</t>
  </si>
  <si>
    <t xml:space="preserve">Proširenje Osnovne i Dopunske liste lijekova u skladu s novim tehnologijama liječenja </t>
  </si>
  <si>
    <t>A600002</t>
  </si>
  <si>
    <t>ORTOPEDSKI UREĐAJI I POMAGALA</t>
  </si>
  <si>
    <t>Opskrba ortopedskim i drugim pomagalima s popisa pomagala</t>
  </si>
  <si>
    <t>Kontinuirana opskrba ortopedskih uređaja i pomagala s Osnovne i Dodatne liste pomagala Zavoda</t>
  </si>
  <si>
    <t xml:space="preserve">Proširenje Osnovne i Dodatne liste pomagala u skladu s novim tehnologijama liječenja </t>
  </si>
  <si>
    <t>A600005</t>
  </si>
  <si>
    <t>POSEBNO SKUPI LIJEKOVI</t>
  </si>
  <si>
    <t>Osiguranje posebno skupih lijekova</t>
  </si>
  <si>
    <t xml:space="preserve">Kontinuirana opskrba posebno skupim lijekovima </t>
  </si>
  <si>
    <t xml:space="preserve">Proširenje liste posebno skupih lijekova u skladu s medicinskim potrebama i novim tehnologijama liječenja </t>
  </si>
  <si>
    <t>Osiguranje kontinuiteta i dostupnosti primarne zdravstvene zaštite</t>
  </si>
  <si>
    <t>Očuvanje i unapređenje zdravlja, sprečavanje bolesti, rano otkrivanje bolesti, pravodobno liječenje te zdravstvena njega i rehabilitacija</t>
  </si>
  <si>
    <t>Osiguranje kontinuiteta i dostupnosti specijalističko - konzilijarne  zdravstvene zaštite</t>
  </si>
  <si>
    <t>Dijagnosticiranje, liječenje i medicinska rehabilitacija te boravak bolesnika u bolnicama</t>
  </si>
  <si>
    <t>Osiguranje kontinuiteta i dostupnosti bolničke zdravstvene zaštite</t>
  </si>
  <si>
    <t xml:space="preserve">Prema Zakonu o zdravstvenoj zaštiti (NN 100/18), Hrvatski zavod za javno zdravstvo (HZJZ) jest zdravstvena ustanova za obavljanje djelatnosti epidemiologije karantenskih i drugih zaraznih bolesti te kroničnih masovnih nezaraznih bolesti, javnog zdravstva, zdravstvenog prosvjećivanja s promicanjem zdravlja i prevencije bolesti, zdravstvene ekologije, mikrobiologije, školske medicine, mentalnog zdravlja i prevencije ovisnosti. Nadalje se u Zakonu o zdravstevnoj zaštiti navodi se da je zaduženje HZJZ između ostaloga zdravstveno-odgojnim i drugim aktivnostima te promicanjem zdravlja čuvati i unapređivati zdravlje stanovništva. Program obaveznog cijepljenja u Republici Hrvatskoj protiv difterije, tetanusa, hripavca, dječje paralize, ospica, zaušnjaka, rubele, tuberkuloze, hepatitisa B, bolesti izazvanih s haemophilus influenzae tipa B i pneumokokne bolestidonosi donosi ministar zdravstva na prijedlog HZJZ. </t>
  </si>
  <si>
    <t>Ostvarivanje prava na posebno skupe lijekove u skladu sa Zakonom o obveznom zdravstvenom osiguranju (NN 80/13, 137/13 i 98/19),  Odlukom o utvrđivanju popisa posebno skupih lijekova utvrđenih Odlukom o  utvrđivanju Osnovne liste lijekova Hrvatskog zavoda za zdravstveno osiguranje (NN 42/18, 47/18 – ispravak, 63/18, 98/18, 106/18, 15/19, 26/19, 51/19, 69/19, 97/19, 108/19, 122/19 i 127/19) i drugim zakonskim i podzakonskim propisima te općim aktima Zavoda.</t>
  </si>
  <si>
    <t>Ostvarivanje prava na ortopedska i druga pomagala utvrđena osnovnom i dodatnom listom ortopedskih i drugih pomagala Zavoda, u skladu sa Zakonom o obveznom zdravstvenom osiguranju (NN 80/13, 137/13 i 98/19), Pravilnikom o ortopedskim i drugim pomagalima (NN 62/19) i drugim zakonskim i podzakonskim propisima te općim aktima Zavoda.</t>
  </si>
  <si>
    <t>Ostvarivanje prava na lijekove s Osnovne i Dopunske liste lijekova HZZO-a u skladu sa Zakonom o obveznom zdravstvenom osiguranju (NN 80/13, 137/13 i 98/19), Pravilnikom o načinu propisivanja i izdavanja lijekova na recept (NN 17/09, 46/09, 4/10, 110/10, 131/10, 1/11, 16/11, 52/11, 129/13, 146/13, 45/14,  81/14, 17/15, 113/16, 129/17) i drugim zakonskim i podzakonskim propisima te općim aktima Zavoda.</t>
  </si>
  <si>
    <t>Provođenje bolničke zdravstvene zaštite u ugovornim ustanovama Zavoda u skladu sa Zakonom o zdravstvenoj zaštiti (NN 100/18 i 125/19 - Uredba), Zakonom o obveznom zdravstvenom osiguranju (NN 80/13, 137/13 i 98/19) i ostalim zakonskim i podzakonskim propisima te općim aktima Zavoda.</t>
  </si>
  <si>
    <t>Provođenje izvanbolničke specijalističko-konzilijarne zdravstvene zaštite u zdravstvenim ustanovama/ordinacijama privatne prakse ugovorenim sa Zavodom u skladu sa Zakonom o zdravstvenoj zaštiti  (NN 100/18 i 125/19 - Uredba), Zakonom o obveznom zdravstvenom osiguranju (NN 80/13, 137/13 i 98/19) i ostalim zakonskim i podzakonskim propisima te općim aktima Zavoda.</t>
  </si>
  <si>
    <t>Provođenje primarne zdravstvene zaštite kroz redovne djelatnosti ugovorene u skladu sa Zakonom o zdravstvenoj zaštiti (NN 100/18 i 125/19 - Uredba), Zakonom o obveznom zdravstvenom osiguranju (NN 80/13, 137/13 i 98/19) i ostalim zakonskim i podzakonskim propisima te općim aktima Zavoda.</t>
  </si>
  <si>
    <t>Ostvarivanje prava na naknadu plaće tijekom privremene spriječenosti za rad radi njege djeteta mlađeg od 18 godina temeljem čl. 45. Zakona o obveznom zdravstvenom osiguranju NN 80/13, 137/13 i 89/19).</t>
  </si>
  <si>
    <t>Ostvarivanje prava na naknadu plaće tijekom rodiljnog dopusta u trajanju od najranije 45, odnosno najkasnije 28 dana prije termina poroda do 6 mjeseca djetetova života temeljem čl 12. Zakona o rodiljnim i roditeljskim potporama (NN 85/08, 11/08, 34/11, 54/13, 152/14 i 59/17).</t>
  </si>
  <si>
    <t>Ostvarivanje prava na naknadu za troškove smještaja roditelju tijekom bolničkog liječenja djeteta oboljelog od maligne ili srodne bolesti temeljem čl. 36. st. 1. tč. 4. Zakona o obveznom zdravstvenom osiguranju (NN 80/13, 137/13 i 89/19).</t>
  </si>
  <si>
    <t>Prema čl.2. st.2. Uredbe o kriterijima za utvrđivanje korisnika i načinu raspodjele dijela prihoda od igara na sreću (NN 116/18) HZJZ provodi aktivnosti koje pridonose borbi protiv zlouporabe droga i svih drugih oblika ovisnosti za koje se traži sklapanje ugovora, a prema čl.2. st.3. Uredbe aktivnosti na području socijalne i humanitarne djelatnosti s naglaskom na psihosocijalnu pomoć i podršku.</t>
  </si>
  <si>
    <r>
      <t>A892001(Program 3605-sigurnost građana i prava na zdravstvenu uslugu</t>
    </r>
    <r>
      <rPr>
        <b/>
        <sz val="11"/>
        <color theme="1"/>
        <rFont val="Arial"/>
        <family val="2"/>
        <charset val="238"/>
      </rPr>
      <t xml:space="preserve"> </t>
    </r>
    <r>
      <rPr>
        <sz val="11"/>
        <color theme="1"/>
        <rFont val="Arial"/>
        <family val="2"/>
        <charset val="238"/>
      </rPr>
      <t>- cilj: zaštita, očuvanje i unapređenje zdravlja djece), 
K892002, K892004 (Program 3602-investicije u zdravstvenu infrastrukturu - cilj: omogućiti pacijentima dječje dobi, kao posebno ranjivoj skupini, najviši standard dijagnostike i liječenja u okviru bolničke zdravstvene skrbi)</t>
    </r>
  </si>
  <si>
    <r>
      <rPr>
        <u/>
        <sz val="11"/>
        <color theme="1"/>
        <rFont val="Arial"/>
        <family val="2"/>
        <charset val="238"/>
      </rPr>
      <t>Aktivnost:</t>
    </r>
    <r>
      <rPr>
        <sz val="11"/>
        <color theme="1"/>
        <rFont val="Arial"/>
        <family val="2"/>
        <charset val="238"/>
      </rPr>
      <t xml:space="preserve"> A890001 Administracija i upravljanje                                                                                                                                               </t>
    </r>
    <r>
      <rPr>
        <u/>
        <sz val="11"/>
        <color theme="1"/>
        <rFont val="Arial"/>
        <family val="2"/>
        <charset val="238"/>
      </rPr>
      <t>Zakonska osnova:</t>
    </r>
    <r>
      <rPr>
        <sz val="11"/>
        <color theme="1"/>
        <rFont val="Arial"/>
        <family val="2"/>
        <charset val="238"/>
      </rPr>
      <t xml:space="preserve"> Zakon o zdravstvenoj zaštiti izmjene i dopune; Zakon o obveznom zdravstvenom osiguranju; Opći uvjeti ugovora
o provođenju bolničke zdravstvene zaštite iz obveznog zdravstvenog osiguranja, Opći uvjeti ugovora o provođenju SKZ zdravstvene zaštite iz obveznog zdravstvenog osiguranja; Odluka o osnovama za sklapanje ugovora o provođenju zdravstvene zaštite iz obveznog zdravstvenog osiguranja; Ugovor o provođenju bolničke i specijalističko-konzilijarne zdravstvene zaštite sa HZZO-m; Ugovor o provođenju NPP programa; Ugovor o provođenju stomatološke skrbi osobama sa posebnim potrebama; Kolektivni ugovor za djelatnost zdravstva i zdravstvenog osiguranja</t>
    </r>
  </si>
  <si>
    <t>3 176</t>
  </si>
  <si>
    <t>3 200</t>
  </si>
  <si>
    <t>3 300</t>
  </si>
  <si>
    <t xml:space="preserve">A882001 - Program 3605 - Sigurnost građana i pravo na zdravstvene usluge;  
Cilj:  Zaštita, očuvanje i unapređenje zdravlja    
K882002 - Program 3602 - Investicije u zdravstvenu infrastrukturu;
Cilj:  Zaštita, očuvanje i unapređenje zdravlja    </t>
  </si>
  <si>
    <r>
      <rPr>
        <b/>
        <sz val="11"/>
        <rFont val="Arial"/>
        <family val="2"/>
        <charset val="238"/>
      </rPr>
      <t>A882001</t>
    </r>
    <r>
      <rPr>
        <sz val="11"/>
        <rFont val="Arial"/>
        <family val="2"/>
        <charset val="238"/>
      </rPr>
      <t xml:space="preserve"> -  aktivnost ADMINISTRACIJA I UPRAVLJANJE na mjestu troška: Klinika za pedijatriju i Klinika za dječju kirurgiju i sastoji se od slijedećih pozicija: Plaće i ostali rashodi za zaposlene, ostali rashodi (usluge i osnovna sredstva), materijali, rashodi za energente te rashodi nastali sa osnove utroška medicinskih plinova - povećanje broja prijema (pacijenata) u Dnevne bolnice i Jednodnevne kirurgije
</t>
    </r>
    <r>
      <rPr>
        <b/>
        <sz val="11"/>
        <rFont val="Arial"/>
        <family val="2"/>
        <charset val="238"/>
      </rPr>
      <t>K882002</t>
    </r>
    <r>
      <rPr>
        <sz val="11"/>
        <rFont val="Arial"/>
        <family val="2"/>
        <charset val="238"/>
      </rPr>
      <t xml:space="preserve"> - aktivnost KLINIČKI BOLNIČKI CENTAR KAPITALNA ULAGANJA - aktivnost se odnosi na kapitalna ulaganju u izgradnju i opremanje objekata D3.1-2,2a Klinika za ginekologiju i porodništvo i Klinika za pedijatriju i dječju kirurgiju, D3.1-3 Termo energetski blok, D3.1-9 više etažno parkiralište a čine cjelinu novog objekta koji će se izgraditi na lokalitetu Sušak pod zajedničkim nazivom "Klinika za Majku i dijete". Sredstva su osigurana u DPRH (planu proračuna 2020 te projekcijama 2021. i 2022.).
</t>
    </r>
    <r>
      <rPr>
        <i/>
        <u/>
        <sz val="11"/>
        <rFont val="Arial"/>
        <family val="2"/>
        <charset val="238"/>
      </rPr>
      <t xml:space="preserve">Zakonske i druge pravne osnove:
</t>
    </r>
    <r>
      <rPr>
        <sz val="11"/>
        <rFont val="Arial"/>
        <family val="2"/>
        <charset val="238"/>
      </rPr>
      <t xml:space="preserve">Zakon o zdravstvenoj zaštiti (NN 100/18, 125/19), Zakon o obveznom zdravstvenom osiguranju (NN 80/13, 137/13, 98/19), Zakon o djelatnostima u zdravstvu (NN 87/09), Zakon o zaštiti prava pacijenata (NN 169/04, 37/08); Odluka o osnovama za sklapanje ugovora o provođenju zdravstvene zaštite iz obveznog zdravstvenog osiguranja; Ugovor o provođenju bolničke i specijalističko-konzilijarne zdravstvene zaštite s HZZO-om </t>
    </r>
  </si>
  <si>
    <r>
      <t xml:space="preserve">Aktivnost: A890001 Administracija i upravljanje                                                                                                                                               </t>
    </r>
    <r>
      <rPr>
        <i/>
        <u/>
        <sz val="11"/>
        <color theme="1"/>
        <rFont val="Arial"/>
        <family val="2"/>
        <charset val="238"/>
      </rPr>
      <t>Zakonske i druge pravne osnove</t>
    </r>
    <r>
      <rPr>
        <u/>
        <sz val="11"/>
        <color theme="1"/>
        <rFont val="Arial"/>
        <family val="2"/>
        <charset val="238"/>
      </rPr>
      <t>:</t>
    </r>
    <r>
      <rPr>
        <sz val="11"/>
        <color theme="1"/>
        <rFont val="Arial"/>
        <family val="2"/>
        <charset val="238"/>
      </rPr>
      <t xml:space="preserve">
Nacionalna strategija razvoja zdravstva 2012-2020 (NN 116/12), Nacionalni plan razvoja kliničkih bolničkih centara, kliničkih bolnica, klinika i općih bolnica u RH 2018-2020 (NN 84/18); Zakon o zdravstvenoj zaštiti (NN 100/18), Zakon o obveznom zdravstvenom osiguranju (NN 80/13); Mreža javno zdravstvene službe (NN 113/15) </t>
    </r>
  </si>
  <si>
    <r>
      <t xml:space="preserve">A891001 - ADMINISTRACIJA I UPRAVLJANJE
Provođenje aktivnosti  na unapređenju zdravstvene zaštite djece na način da se osiguranjem uvjeta u pogledu prostora, radnika i medicinsko – tehničke opreme stvaraju optimalni preduvjeti za pružanje pravovremene i kvalitetne zdravstvene zaštite putem dnevnih bolnica koje omogućuju suvremen, poštedan, ekonomičan i multidisciplinaran način liječenja i poboljšanje kvalitete zdravstvene skrbi.
</t>
    </r>
    <r>
      <rPr>
        <i/>
        <u/>
        <sz val="11"/>
        <color theme="1"/>
        <rFont val="Arial"/>
        <family val="2"/>
        <charset val="238"/>
      </rPr>
      <t xml:space="preserve">Zakonske i druge pravne osnove:
</t>
    </r>
    <r>
      <rPr>
        <sz val="11"/>
        <color theme="1"/>
        <rFont val="Arial"/>
        <family val="2"/>
        <charset val="238"/>
      </rPr>
      <t>Zakon o zdravstvenoj zaštiti (NN 100/18, 125/19), Zakon o obveznom zdravstvenom osiguranju (NN 80/13, 137/13, 98/19), Zakon o djelatnostima u zdravstvu (NN 87/09), Zakon o zaštiti prava pacijenata (NN 169/04, 37/08);</t>
    </r>
    <r>
      <rPr>
        <i/>
        <sz val="11"/>
        <color theme="1"/>
        <rFont val="Arial"/>
        <family val="2"/>
        <charset val="238"/>
      </rPr>
      <t xml:space="preserve"> </t>
    </r>
    <r>
      <rPr>
        <sz val="11"/>
        <color theme="1"/>
        <rFont val="Arial"/>
        <family val="2"/>
        <charset val="238"/>
      </rPr>
      <t xml:space="preserve">Odluka o osnovama za sklapanje ugovora o provođenju zdravstvene zaštite iz obveznog zdravstvenog osiguranja;Ugovor o provođenju bolničke i specijalističko-konzilijarne zdravstvene zaštite s HZZO-om </t>
    </r>
  </si>
  <si>
    <t>8 100</t>
  </si>
  <si>
    <t>8 200</t>
  </si>
  <si>
    <t>8 300</t>
  </si>
  <si>
    <t>8 400</t>
  </si>
  <si>
    <t>Međutim, napominjemo da obzirom na specifičnost djelatnosti Klinike i veliki utjecaj vanjskih i unutarnjih čimbenika moguća su čak i značajna odstupanja realizacije plana Dječjeg proračuna u odnosu na planirani, te odstupanja pokazatelja rezultata. Neki od značajnih čimbenika su:
- potencijalne epidemije i pandemije, osobitno emergentnih i reemergentnih zaraznih bolesti koje značajno utječu na povećanje planiranih rashoda i izdataka (epidemija gripe, epidemije potencijalnih opasnih uzročnika, epidemije ospica  i sl.) 
- nepredvidivi troškovi popravaka građevina i opreme radi dotrajalosti i starosti infrastrukture Klinike 
Također, u suradnji s Gradom Zagrebom je u pripremi idejni projekt vezano za investiciju u adaptaciju i opremanje Zavoda za infektivne bolesti djece u vrijednosti 2.000.000,00 kn</t>
  </si>
  <si>
    <r>
      <t xml:space="preserve">Klinika obavlja zdravstvenu djelatnost sukladno Zakonu o zdravstvenoj zaštiti (NN 100/18, 125/19) i to:
1. bolnička zdravstvena zaštita bolesnika iz djelatnosti infektologije,
2. citološka i mikrobiološka dijagnostika,
3. anesteziologija, reanimatologija i intenzivno liječenje,
4. djelatnost medicinsko-biokemijskog laboratorija,
5. djelatnost akutne dijalize u okviru Jedinica intenzivnog liječenja,
6. opskrba lijekovima i medicinskim proizvodima,
7. specijalističko-konzilijarna zdravstvena zaštita iz djelatnosti infektologije, interne medicine, radiologije (CT-kompjuterizirana tomografija) i epidemiologije,
8. dnevna bolnička opskrba u okviru ambulantnog liječenja iz djelatnosti infektologije 
</t>
    </r>
    <r>
      <rPr>
        <i/>
        <u/>
        <sz val="11"/>
        <color theme="1"/>
        <rFont val="Arial"/>
        <family val="2"/>
        <charset val="238"/>
      </rPr>
      <t>Zakonske i druge pravne osnove:</t>
    </r>
    <r>
      <rPr>
        <sz val="11"/>
        <color theme="1"/>
        <rFont val="Arial"/>
        <family val="2"/>
        <charset val="238"/>
      </rPr>
      <t xml:space="preserve">
Zakon o obveznom zdravstvenom osiguranju (NN 80/13, 137/13, 98/19), Zakon o dobrovoljnom zdravstvenom osiguranju (NN 85/06, 150/08, 71/10), Zakon o zdravstvenoj zaštiti (NN 100/18, 125/19), Zakon o kvaliteti zdravstvene zaštite i socijalne skrbi (NN 124/11), Zakon o zdravstvenoj zaštiti stranaca u Republici Hrvatskoj (NN 80/13, 15/18), Zakon o zdravstvenom osiguranju zaštite zdravlja na radu (NN 85/06, 67/08), Zakon o lijekovima (NN 76/13, 90/14, 100/18), Zakon o medicinskim proizvodima (NN 76/13), Zakon o medicinsko-biokemijskoj djelatnosti (NN 121/03, 117/08), Zakon o ljekarništvu (NN 121/03, 142/06, 35/08, 117/08), Zakon o sestrinstvu (NN 121/03, 117/08, 57/11), Zakon o zaštiti prava pacijenata (NN 169/04, 37/08), Zakon o radu (NN 93/14, 127/17, 98/19), Zakon o zaštiti na radu (NN 71/14, 118/14, 154/14 , 94/18, 96/18), Zakon o javnoj nabavi (NN 120/16), Zakon o obveznim odnosima (NN 35/05, 41/08, 125/11, 78/15, 29/18), Zakon o proračunu (NN 87/08, 136/12, 15/15), Zakon o računovodstvu (NN 78/15, 134/15, 120/16, 116/18), Pravilnik o proračunskom računovodstvu i računskom planu (NN 124/14, 115/15, 87/16, 3/18 i 126/19), Zakon o fiskalnoj odgovornosti (NN 111/18), Ovršni zakon (NN 112/12, 25/13, 93/14, 55/16, 73/17), Temeljni kolektivni ugovor, Kolektivni ugovor za djelatnost zdravstva i zdravstvenog osiguranja, Ostali zakonski i podzakonski akti.  </t>
    </r>
  </si>
  <si>
    <r>
      <t xml:space="preserve">A885001- ADMINISTRACIJA I UPRAVLJANJE ;                                                                                          
</t>
    </r>
    <r>
      <rPr>
        <i/>
        <u/>
        <sz val="11"/>
        <color theme="1"/>
        <rFont val="Arial"/>
        <family val="2"/>
        <charset val="238"/>
      </rPr>
      <t>Zakonske i druge pravne osnove:</t>
    </r>
    <r>
      <rPr>
        <sz val="11"/>
        <color theme="1"/>
        <rFont val="Arial"/>
        <family val="2"/>
        <charset val="238"/>
      </rPr>
      <t xml:space="preserve">
Zakon o zdravstvenoj zaštiti (NN 100/18, 125/19),  Zakon o obveznom zdravstvenom osiguranju (NN 80/13, 137/13, 98/19), Zakon o djelatnostima u zdravstvu (NN 87/09), Zakon o zaštiti prava pacijenata (NN 169/04, 37/08); Zakon o kvaliteti zdravstvene zaštite i socijalne skrbi (NN 124/11); Ugovor o provođenju bolničke i specijalističko-konzilijarne zdravstvene zaštite s HZZO-om </t>
    </r>
  </si>
  <si>
    <t>2 631</t>
  </si>
  <si>
    <t>2 763</t>
  </si>
  <si>
    <t>2 901</t>
  </si>
  <si>
    <t>3 046</t>
  </si>
  <si>
    <t>1 000 plakata i 142 000 letaka
/1 000 plakata</t>
  </si>
  <si>
    <t>A 558043</t>
  </si>
  <si>
    <t>4007 SKRB ZA HRVATSKE BRANITELJE
1. Očuvanje stečevina i ublažavanje negativnih posljedica Domovinskog rata
1.1. Jačanje sustava skrbi za braniteljsku i stradalničku populaciju i članove njihovih obitelji
1.1.3. Osiguravanje jednokratne pomoći hrvatskim braniteljima iz Domovinskog rata i članovima njihovih obitelji</t>
  </si>
  <si>
    <t>Udio odobrenih zahtjeva za besplatne udžbenike osobama koje ostvaruju zakonsko pravo u odnosu na broj zaprimljenih i utemeljenih zahtjeva</t>
  </si>
  <si>
    <t>48314 JAVNA USTANOVA "MEMORIJALNI CENTAR DOMOVINSKOG RATA VUKOVAR"</t>
  </si>
  <si>
    <t>A878002</t>
  </si>
  <si>
    <t xml:space="preserve">EDUKACIJA O VRIJEDNOSTIMA DOMOVINSKOG RATA </t>
  </si>
  <si>
    <t>3911 - OBILJEŽAVANJE MJESTA STRADAVANJA U DOMOVINSKOM RATU
1. Očuvanje stečevina i ublažavanja negativnih posljedica Domovinskog rata
1.4. Edukacija o vrijednostima Domovinskog rata kroz djelatnost javne ustanove "Memorijalni centar Domovinskog rata Vukovar" 
1.4.1. Edukacija o vrijednostima Domovinskog rata</t>
  </si>
  <si>
    <t>45 000</t>
  </si>
  <si>
    <t>Ministarstvo hrvatskih branitelja</t>
  </si>
  <si>
    <r>
      <t xml:space="preserve">A 558043 JEDNOKRATNA PRAVA IZ ZAKONA O OSTALE NAKNADE HRVATSKIM BRANITELJIMA IZ DOMOVINSKOG RATA
Sredstva planirana na ovom računu namijenjena su i za financiranje kupnje školskih udžbenika bez pripadajućih obveznih nastavnih sredstava za hrvatske branitelje i djecu hrvatskih branitelja slabijeg imovinskog statusa kao mjera pomoći u obrazovanju. 
</t>
    </r>
    <r>
      <rPr>
        <i/>
        <u/>
        <sz val="11"/>
        <color theme="1"/>
        <rFont val="Arial"/>
        <family val="2"/>
        <charset val="238"/>
      </rPr>
      <t>Zakonske i druge pravne osnove:</t>
    </r>
    <r>
      <rPr>
        <sz val="11"/>
        <color theme="1"/>
        <rFont val="Arial"/>
        <family val="2"/>
        <charset val="238"/>
      </rPr>
      <t xml:space="preserve">
Čl. 125. Zakona o hrvatskim braniteljima iz Domovinskog rata i članovima njihovih obitelji (NN 121/17)
Pravilnik o načinu ostvarivanja prava na besplatne udžbenike za hrvatske branitelje iz Domovinskog rata i članove njihovih obitelji (NN 80/18)</t>
    </r>
  </si>
  <si>
    <t>14.   Ministarstvo mora, prometa i infrastrukture</t>
  </si>
  <si>
    <t>A754057</t>
  </si>
  <si>
    <t>Održavanje školskih brodova srednjoškolskih pomorskih učilišta i opremanje obveznom opremom u skladu sa odredbama STCW Konvencije</t>
  </si>
  <si>
    <t>A754005</t>
  </si>
  <si>
    <t>Godišnja naknada za uporabu javnih cesta i cestarina za najteže invalide</t>
  </si>
  <si>
    <t>3110 IZGRADNJA I ODRŽAVANJE CESTOVNE INFRASTRUKTURE
Cilj 1. Razvijen sustav cestovnog prometa</t>
  </si>
  <si>
    <t xml:space="preserve"> broj    </t>
  </si>
  <si>
    <t>1 150</t>
  </si>
  <si>
    <t>1 200</t>
  </si>
  <si>
    <t>A821014</t>
  </si>
  <si>
    <t>Stipendiranje redovnih studenata i učenika obrazovnog usmjerenja iz područja unutarnje plovidbe, te vježbeničkog staža brodaraca unutarnje plovidbe</t>
  </si>
  <si>
    <t>3115 RAZVOJ UNUTARNJE PLOVIDBE
Cilj 1. Razvijen sustav unutarnje plovidbe</t>
  </si>
  <si>
    <t>Stupanj stipendiranih učenika koji su uspješno završili školsku godinu</t>
  </si>
  <si>
    <t>A570482</t>
  </si>
  <si>
    <t>Stipendiranje redovnih učenika i studenata srednjih pomorskih škola i pomorskih fakulteta</t>
  </si>
  <si>
    <t>Broj dodijeljenih školarina i stipendija u oblasti pomorskog prometa</t>
  </si>
  <si>
    <t xml:space="preserve">Broj   </t>
  </si>
  <si>
    <t>Opremljenost srednjoškolskih pomorskih učilišta sukladno zadnjim zahtjevima izmijenjene i dopunjene STCW Konvencije</t>
  </si>
  <si>
    <t>3109 SIGURNOST PLOVIDBE 
Cilj 1. Sigurna plovidba morem i unutarnjim vodama</t>
  </si>
  <si>
    <t>1 250</t>
  </si>
  <si>
    <t>Broj djece s invaliditetom koja su ostvarila pravo na oslobađanje od plaćanja godišnje naknade za uporabu javnih cesta, odnosno pravo na oslobađanje od plaćanja cestarine za korištenje dionica autocesta i objekata s naplatom</t>
  </si>
  <si>
    <r>
      <t xml:space="preserve">A754005 Godišnja naknada za uporabu javnih cesta i cestarina za najteže invalide
</t>
    </r>
    <r>
      <rPr>
        <sz val="11"/>
        <color theme="1"/>
        <rFont val="Arial"/>
        <family val="2"/>
        <charset val="238"/>
      </rPr>
      <t xml:space="preserve">U svrhu poticanja mobilnosti osoba s invaliditetom i jednake dostupnosti korištenja javnih cesta i autocesta u Republici Hrvatskoj, Ministarstvo mora, prometa i infrastrukture svake godine osigurava sredstva za financiranje prava na oslobađanje od plaćanja godišnje naknade za uporabu javnih cesta i sredstava za financiranje prava na oslobađanje od plaćanja cestarine za korištenje dionica autocesta i objekata s naplatom u narednom razdoblju. Od ukupnog broja prava koja ostvaruju osobe s invaliditetom oko 7% se odnosi na djecu s invaliditetom. U Financijskom planu Ministarstva mora, prometa i infrastrukture za razdoblje 2020.-2022. godine ukupno je za ovu aktivnost planirano 28.000.000 kn za svaku proračunsku godinu, od čega se za djecu mlađu od 18 godina planira iznos od 1.955.000 kn u 2020. godini. U narednom proračunskom razdoblju tendencija je povećanje broja ostvarenih prava djece s invaliditetom.
</t>
    </r>
    <r>
      <rPr>
        <i/>
        <u/>
        <sz val="11"/>
        <color theme="1"/>
        <rFont val="Arial"/>
        <family val="2"/>
        <charset val="238"/>
      </rPr>
      <t>Zakonske i druge pravne osnove:</t>
    </r>
    <r>
      <rPr>
        <sz val="11"/>
        <color theme="1"/>
        <rFont val="Arial"/>
        <family val="2"/>
        <charset val="238"/>
      </rPr>
      <t xml:space="preserve">
Zakon o cestama (NN 84/11, 22/13, 54/13, 148/13 i 92/14) - čl. 88.; Pravilnik o postupku i načinu ostvarivanja prava na oslobađanje plaćanja godišnje naknade za uporabu javnih cesta i cestarine (NN 136/11)</t>
    </r>
  </si>
  <si>
    <r>
      <rPr>
        <b/>
        <sz val="11"/>
        <color theme="1"/>
        <rFont val="Arial"/>
        <family val="2"/>
        <charset val="238"/>
      </rPr>
      <t>A821014 Stipendiranje redovnih studenata i učenika obrazovnog usmjerenja iz područja unutarnje plovidbe te vježbeničkog staža brodaraca unutarnje plovidbe</t>
    </r>
    <r>
      <rPr>
        <sz val="11"/>
        <color theme="1"/>
        <rFont val="Arial"/>
        <family val="2"/>
        <charset val="238"/>
      </rPr>
      <t xml:space="preserve">
Aktivnost se provodi s ciljem osiguravanja stručnog kadra i održavanja tradicije stručnog osposobljavanja učenika obrazovnog usmjerenja vezanog uz područje riječnog prometa. 
Za naredno razdoblje planiran je nastavak stipendiranja redovnih učenika obrazovnog usmjerenja iz područja unutarnje plovidbe. Stipendije srednjoškolskih učenika će se tijekom svake proračunske godine mjesečno isplaćivati u iznosu od 800 kn po učeniku. Za 2022. godinu, u Financijskom planu Ministarstva mora, prometa i infrastrukture, nije planiran iznos za stručno osposobljavanje učenika jer se ne planiraju provoditi novi postupci dodjele stipendija učenicima, sve dok se ne provede planirano restrukturiranje i uspostava učinkovitog sustava obrazovanja za stjecanje zvanja i stručnih osposobljenosti u unutarnjoj plovidbi. 
</t>
    </r>
    <r>
      <rPr>
        <i/>
        <u/>
        <sz val="11"/>
        <color theme="1"/>
        <rFont val="Arial"/>
        <family val="2"/>
        <charset val="238"/>
      </rPr>
      <t xml:space="preserve">Zakonske i druge pravne osnove:
</t>
    </r>
    <r>
      <rPr>
        <sz val="11"/>
        <color theme="1"/>
        <rFont val="Arial"/>
        <family val="2"/>
        <charset val="238"/>
      </rPr>
      <t>Zakon o plovidbi i lukama unutarnjih voda (NN 109/07, 132/07, 51A/13,  152/14 i 118/18).</t>
    </r>
  </si>
  <si>
    <r>
      <rPr>
        <b/>
        <sz val="11"/>
        <color theme="1"/>
        <rFont val="Arial"/>
        <family val="2"/>
        <charset val="238"/>
      </rPr>
      <t>A570482 Stipendiranje redovnih učenika i studenata srednjih pomorskih škola i pomorskih fakulteta</t>
    </r>
    <r>
      <rPr>
        <sz val="11"/>
        <color theme="1"/>
        <rFont val="Arial"/>
        <family val="2"/>
        <charset val="238"/>
      </rPr>
      <t xml:space="preserve">
Program stipendiranja učenika pomorskih škola koji se provodi od 2006. godine, uz sufinanciranje vježbeničkog staža pomoraca, omogućava mladim pomorcima završetak obveznog obrazovnog procesa koji je preduvjet za stjecanje časničkih zvanja. Svi naši časnici poznati su u svijetu kao izrazito vrsni stručnjaci te time predstavljaju jedan od najboljih „hrvatskih izvoznih proizvoda“.
U razdoblju od 2020. do 2022. godine planira se financirati ukupno 151 učenik godišnje, a mjesečni iznos stipendije po učeniku iznosit će 800 kn.
U odnosu na prethodno proračunsko razdoblje, smanjen je broj stipendista u cilju postizanja povećanja izvrsnosti učenika pomorskih srednjih škola kao i preusmjeravanje dijela proračunskih sredstava na Program sufinanciranja ukrcaja vježbenika palube, stroja i elektrotehnike, jer se u praksi pokazalo kako sve veći broj učenika srednjih pomorskih škola, a samim time i stipendista, nakon što završe škole jako teško ostvaruju 12 mjeseci plovidbe u službi vježbenika, a što je preduvjet za ulazak u svijet rada pomoraca.
</t>
    </r>
    <r>
      <rPr>
        <i/>
        <u/>
        <sz val="11"/>
        <color theme="1"/>
        <rFont val="Arial"/>
        <family val="2"/>
        <charset val="238"/>
      </rPr>
      <t xml:space="preserve">Zakonske i druge pravne osnove:
</t>
    </r>
    <r>
      <rPr>
        <sz val="11"/>
        <color theme="1"/>
        <rFont val="Arial"/>
        <family val="2"/>
        <charset val="238"/>
      </rPr>
      <t>Program stipendiranja redovitih učenika koji pohađaju srednjoškolsko obrazovanje nautičkog i brodostrojarskog smjera temelji se na Zaključku Vlade Republike Hrvatske (Klasa: 131-01/06-02/01, Urbroj: 5030116-06-2) od 23. veljače 2006. godine.</t>
    </r>
  </si>
  <si>
    <t>3116 RAZVOJ SUSTAVA POMORSKOG PROMETA, POMORSKOG DOBRA I LUKA, TE ZAŠTITA OKOLIŠA OD ONEČIŠĆENJA S POMORSKIH OBJEKATA
Cilj 1. Razvijen sustav pomorskog prometa te učinkovito i sustavno upravljanje pomorskim dobrom</t>
  </si>
  <si>
    <t>A753029</t>
  </si>
  <si>
    <t>DOPLATAK ZA DJECU</t>
  </si>
  <si>
    <t xml:space="preserve">4011 MATERIJALNO PRAVNA ZAŠTITA
A753029 Doplatak za djecu </t>
  </si>
  <si>
    <t>A689016</t>
  </si>
  <si>
    <t>346 875</t>
  </si>
  <si>
    <t>400 000</t>
  </si>
  <si>
    <t>26362
HRVATSKI ZAVOD ZA ZDRAVSTVENO OSIGURANJE</t>
  </si>
  <si>
    <t>23911
HRVATSKI ZAVOD ZA MIROVINSKO OSIGURANJE</t>
  </si>
  <si>
    <t>Ministartsvo rada i mirovinskoga sustava</t>
  </si>
  <si>
    <t>Doplatak za djecu novčano je primanje koje koristi roditelj ili druga osoba određena Zakonom, radi potpore uzdržavanja i odgoja djece, sukladno Zakonu o doplatku za djecu (NN 94/01, 138/06, 107/07, 37/08, 61/11, 112/12, 82/15, 58/18).
Doplatak za djecu je dodatak obiteljskim prihodima koji kompenzira dio troškova i smanjuje razliku u životnom standardu između obitelji s djecom i onih bez djece. Doplatak za djecu kao oblik potpore obitelji radi uzdržavanja i odgoja djece ima značajnu ulogu u prevenciji siromaštva, podizanju kvalitete života obitelji s djecom, te održavanje nataliteta kroz pronatalitetni dodatak koji se ostvaruje za treće i četvrto dijete korisnika doplatka za djecu.</t>
  </si>
  <si>
    <t xml:space="preserve">25843 
HRVATSKI ZAVO ZA ZAPOŠLJAVANJE </t>
  </si>
  <si>
    <t>Ministarstvo rada i mirovinskoga sustava</t>
  </si>
  <si>
    <t xml:space="preserve">Profesionalno usmjeravanje učenika </t>
  </si>
  <si>
    <t>3301 Aktivna politika tržišta rada</t>
  </si>
  <si>
    <r>
      <t xml:space="preserve">A689016 Profesionalno usmjeravanje, informiranje i zadržavanje postojeće zaposlenosti (aktivnosti profesionalnog usmjeravanja učenika osnovnih i srednjih škola)
</t>
    </r>
    <r>
      <rPr>
        <i/>
        <u/>
        <sz val="11"/>
        <color theme="1"/>
        <rFont val="Arial"/>
        <family val="2"/>
        <charset val="238"/>
      </rPr>
      <t xml:space="preserve">Zakonske i druge pravne osnove:
</t>
    </r>
    <r>
      <rPr>
        <sz val="11"/>
        <color theme="1"/>
        <rFont val="Arial"/>
        <family val="2"/>
        <charset val="238"/>
      </rPr>
      <t>Pravilnik o elementima i kriterijima za izbor kandidata za upis u 1. razred srednje škole</t>
    </r>
  </si>
  <si>
    <t>Broj usluga profesionalnog usmjeravanja učenicima osnovnih i srednjih škola u regionalnim/područnim uredima HZZ-a i CISOK centrima</t>
  </si>
  <si>
    <t>Broj mišljenja izdanih učenicima s teškoćama u razvoju i težim zdravstvenim teškoćama za upis u 1. razred srednje škole</t>
  </si>
  <si>
    <t>broj liječničkih pregleda</t>
  </si>
  <si>
    <t>broj usluga individualnog profesionalnog usmjeravanja/
usluge grupnog profesionalnog usmjeravanja</t>
  </si>
  <si>
    <t>broj izdanih stručnih mišljenja</t>
  </si>
  <si>
    <t>12 794 /
1 303</t>
  </si>
  <si>
    <t>13 000/
1 400</t>
  </si>
  <si>
    <t>4 831</t>
  </si>
  <si>
    <t>4 800</t>
  </si>
  <si>
    <t>4 813</t>
  </si>
  <si>
    <t>4 850</t>
  </si>
  <si>
    <t>4 900</t>
  </si>
  <si>
    <t>Broj liječničkih pregleda u svrhu profesionanog usmjeravanja učenika</t>
  </si>
  <si>
    <t>33634 
CENTAR ZA PROFESIONALNU REHABILITACIJU OSIJEK</t>
  </si>
  <si>
    <t>A9210011</t>
  </si>
  <si>
    <t>Privremeni smještaj djece u kiznim situacijama</t>
  </si>
  <si>
    <r>
      <t xml:space="preserve">A9210011- Administracija i upravljanje, Izvor sredstava 11- Odjel socijalnih usluga - privremeni smještaj djece i odraslih u kriznim situacijama
Uredbom o osnivanju Centra za profesionanu rehanbilitaciju Osijek (NN 09/19) istaknuto je da Centar pruža i usluge socijalne skrbi žrtvama nasilja u obitelji, što obuhvaća usluge smještaja i usluge savjetovanja i pomaganja. 
</t>
    </r>
    <r>
      <rPr>
        <i/>
        <u/>
        <sz val="11"/>
        <color theme="1"/>
        <rFont val="Arial"/>
        <family val="2"/>
        <charset val="238"/>
      </rPr>
      <t>Zakonske i druge pravne osnove:</t>
    </r>
    <r>
      <rPr>
        <sz val="11"/>
        <color theme="1"/>
        <rFont val="Arial"/>
        <family val="2"/>
        <charset val="238"/>
      </rPr>
      <t xml:space="preserve"> 
Uredba o osnivanju Centra za profesionalnu rehabilitaciju Osijek (NN 09/19) </t>
    </r>
  </si>
  <si>
    <t xml:space="preserve">Udio djece u ukupnom broju korisnika usluge privremenog smještaja </t>
  </si>
  <si>
    <t>Udio</t>
  </si>
  <si>
    <t>3301 AKTIVNA POLITIKA ZAPOŠLJAVANJA</t>
  </si>
  <si>
    <t>56%</t>
  </si>
  <si>
    <t>Ministarstvo regionanog razvoja i fondova Europske unije</t>
  </si>
  <si>
    <t>Ured za ljudska prava i prava nacionalnih manjina</t>
  </si>
  <si>
    <t>A 681 056</t>
  </si>
  <si>
    <t>AMIF II - JAČANJE SUSTAVA INTEGRACIJE OSOBA KOJIMA JE ODOBRENA MEĐUNARODNA ZAŠTITA</t>
  </si>
  <si>
    <t>A 681 056 AMIF II - JAČANJE SUSTAVA INTEGRACIJE OSOBA KOJIMA JE ODOBRENA MEĐUNARODNA ZAŠTITA</t>
  </si>
  <si>
    <t>ugovor sklopljen sa školama s ciljem dodjele sredstava za izradu projektnih prijedloga za lokalne akcije usmjerene socijalnom uključivanju državljana trećih zemalja</t>
  </si>
  <si>
    <t>provedene lokalne akcije izrađene na temelju projektnih prijedloga</t>
  </si>
  <si>
    <t>broj djece koji će sudjelovati na konferenciji za djecu i mlade na kojoj će predstaviti provedba i rezultati provedenih lokalnih akcija</t>
  </si>
  <si>
    <t xml:space="preserve">A 513043 </t>
  </si>
  <si>
    <t>ISPUNJAVANJE PREDUVJETA ZA UČINKOVITU PROVEDBU POLITIKA USMJERENIH NA NACIONALNE MANJINE</t>
  </si>
  <si>
    <t>A 513043  ISPUNJAVANJE PREDUVJETA ZA UČINKOVITU PROVEDBU POLITIKA USMJERENIH NA NACIONALNE MANJINE (FAZA I)</t>
  </si>
  <si>
    <t>broj aktivnosti koje imaju za krajnji cilj uključivanje djece u obrazovni sustav</t>
  </si>
  <si>
    <t>broj aktivnosti koje uključuju diraktan rad s djecom</t>
  </si>
  <si>
    <t>broj djece sudionika aktivnosti</t>
  </si>
  <si>
    <t>27.   Središnji državni ured za šport</t>
  </si>
  <si>
    <t>3920</t>
  </si>
  <si>
    <t>Razvoj športa</t>
  </si>
  <si>
    <t>A916002</t>
  </si>
  <si>
    <t>A916006</t>
  </si>
  <si>
    <t>Poticanje lokalnog športa i športskih natjecanja</t>
  </si>
  <si>
    <t>A916008</t>
  </si>
  <si>
    <t>Prevencija nasilja sportom u školama</t>
  </si>
  <si>
    <t>Broj djece uključene u programe koje provodi HŠSS, HOO, HPO i HSSG</t>
  </si>
  <si>
    <t xml:space="preserve">broj djece  </t>
  </si>
  <si>
    <t>Broj sufinanciranih programa</t>
  </si>
  <si>
    <t>Programi javnih potreba u sportu na državnoj razini koje provode HOO, HPO, HSSG, HASS, i HŠSS</t>
  </si>
  <si>
    <t>Hrvatska pliva</t>
  </si>
  <si>
    <t>Europski tjedan sporta</t>
  </si>
  <si>
    <t>OP Učinkoviti ljudski potencijali 2014.-2020. Prioritetna OS 2</t>
  </si>
  <si>
    <t>Poticanje međunarodne sportske suradnje</t>
  </si>
  <si>
    <t>A916004</t>
  </si>
  <si>
    <t>K916021</t>
  </si>
  <si>
    <t>A916011</t>
  </si>
  <si>
    <t>A916026</t>
  </si>
  <si>
    <t>3920 RAZVOJ ŠPORTA</t>
  </si>
  <si>
    <t>132 000</t>
  </si>
  <si>
    <t>134 000</t>
  </si>
  <si>
    <r>
      <rPr>
        <b/>
        <sz val="11"/>
        <color theme="1"/>
        <rFont val="Arial"/>
        <family val="2"/>
        <charset val="238"/>
      </rPr>
      <t xml:space="preserve">A916002 - Programi javnih potreba u  sportu na državnoj razini koje provode HOO, HPO, HSSG, HASS, i HŠSS                                                             </t>
    </r>
    <r>
      <rPr>
        <sz val="11"/>
        <color theme="1"/>
        <rFont val="Arial"/>
        <family val="2"/>
        <charset val="238"/>
      </rPr>
      <t xml:space="preserve">                                              
Kroz programe javnih potreba u športu koje provodi Hrvatski školski sportski savez, Hrvatski olimpijski odbor (Razvojni programi, Programi iz područja športa djece i mladeži, Olimpijske igre mladih, Olimpijski festivali europske mladeži), Hrvatski paraolimpijski odbor (Programi nastupa mlađih selekcija) te Hrvatski sportski savez gluhih (Program potpore za gluhu djecu i mladež) potiče se provedba športskih programa namijenjenih djeci.
</t>
    </r>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sportu, čl. 75. (NN 71/06, 124/10, 124/11, 86/12, 94/13, 85/15, 19/16 i 98/19)
Strateški plan Središnjeg državnog ureda za šport 2020.-2022.
Nacionalni program športa 2019. - 2026.                                   </t>
    </r>
  </si>
  <si>
    <r>
      <rPr>
        <b/>
        <sz val="11"/>
        <color theme="1"/>
        <rFont val="Arial"/>
        <family val="2"/>
        <charset val="238"/>
      </rPr>
      <t xml:space="preserve">A916011 - Europski tjedan sporta
</t>
    </r>
    <r>
      <rPr>
        <sz val="11"/>
        <color theme="1"/>
        <rFont val="Arial"/>
        <family val="2"/>
        <charset val="238"/>
      </rPr>
      <t xml:space="preserve">Organizacija događanja i aktivnosti namijenjenih za djecu s ciljem njihova osvješćivanja o važnosti tjelesne aktivnosti i bavljenja športom te izravno uključivanje djece u šport  </t>
    </r>
    <r>
      <rPr>
        <i/>
        <u/>
        <sz val="11"/>
        <color theme="1"/>
        <rFont val="Arial"/>
        <family val="2"/>
        <charset val="238"/>
      </rPr>
      <t xml:space="preserve">
Zakonske i druge pravne osnove:
</t>
    </r>
    <r>
      <rPr>
        <sz val="11"/>
        <color theme="1"/>
        <rFont val="Arial"/>
        <family val="2"/>
        <charset val="238"/>
      </rPr>
      <t>Uredba Europskog parlamenta i Vijeća o osnivanju Erasmus+: program Europske unije za obrazovanje, trening , mlade i sport (Uredba (EU) brj 1288/2013 Europskogparlamenta i Vijeća od 11. prosinca 2013. 
Nacionalni program športa 2019. - 2026.</t>
    </r>
  </si>
  <si>
    <t>Broj djece uključene u aktivnosti i događanja koja se organiziraju u sklopu Europskog tjedna sporta</t>
  </si>
  <si>
    <t>Broj djece uključene u preventivne programe</t>
  </si>
  <si>
    <t>20 000</t>
  </si>
  <si>
    <t>25 000</t>
  </si>
  <si>
    <r>
      <t>A916026 - Hrvatska pliva</t>
    </r>
    <r>
      <rPr>
        <sz val="11"/>
        <color theme="1"/>
        <rFont val="Arial"/>
        <family val="2"/>
        <charset val="238"/>
      </rPr>
      <t xml:space="preserve">
Sufinanciranje športskih programa obuke neplivača
</t>
    </r>
    <r>
      <rPr>
        <i/>
        <u/>
        <sz val="11"/>
        <color theme="1"/>
        <rFont val="Arial"/>
        <family val="2"/>
        <charset val="238"/>
      </rPr>
      <t xml:space="preserve">Zakonske i druge pravne osnove: </t>
    </r>
    <r>
      <rPr>
        <sz val="11"/>
        <color theme="1"/>
        <rFont val="Arial"/>
        <family val="2"/>
        <charset val="238"/>
      </rPr>
      <t xml:space="preserve">
Zakon o sportu, čl. 75. (NN 71/06, 124/10, 124/11, 86/12, 94/13, 85/15, 19/16 i 98/19)
Strateški plan Središnjeg državnog ureda za šport 2020.-2022.
Nacionalni program športa 2019. - 2026.</t>
    </r>
  </si>
  <si>
    <r>
      <rPr>
        <b/>
        <sz val="11"/>
        <color theme="1"/>
        <rFont val="Arial"/>
        <family val="2"/>
        <charset val="238"/>
      </rPr>
      <t>A916006 - Poticanje lokalnog športa i športskih natjecanja</t>
    </r>
    <r>
      <rPr>
        <sz val="11"/>
        <color theme="1"/>
        <rFont val="Arial"/>
        <family val="2"/>
        <charset val="238"/>
      </rPr>
      <t xml:space="preserve"> 
Sufinanciranje programa bavljenja amaterskim športom i športskom rekreacijom i programa organiziranja športskih natjecanja i odlazaka na međunarodna športska natjecanja
</t>
    </r>
    <r>
      <rPr>
        <i/>
        <u/>
        <sz val="11"/>
        <color theme="1"/>
        <rFont val="Arial"/>
        <family val="2"/>
        <charset val="238"/>
      </rPr>
      <t xml:space="preserve">Zakonske i druge pravne osnove: 
</t>
    </r>
    <r>
      <rPr>
        <sz val="11"/>
        <color theme="1"/>
        <rFont val="Arial"/>
        <family val="2"/>
        <charset val="238"/>
      </rPr>
      <t xml:space="preserve">Zakon o sportu, čl. 75. (NN 71/06, 124/10, 124/11, 86/12, 94/13, 85/15, 19/16 i 98/19)
Strateški plan Središnjeg državnog ureda za šport 2020.-2022.
Nacionalni program sporta 2019. - 2026.
                                     </t>
    </r>
  </si>
  <si>
    <r>
      <rPr>
        <b/>
        <sz val="11"/>
        <color theme="1"/>
        <rFont val="Arial"/>
        <family val="2"/>
        <charset val="238"/>
      </rPr>
      <t>K916021 OP Učinkoviti ljudski potencijali 2014.-2020. Prioritetna OS 2</t>
    </r>
    <r>
      <rPr>
        <sz val="11"/>
        <color theme="1"/>
        <rFont val="Arial"/>
        <family val="2"/>
        <charset val="238"/>
      </rPr>
      <t xml:space="preserve">
Otvoren trajni poziv “Uključivanje djece i mladih u riziku od socijalne isključenosti te osoba s invaliditetom i djece s teškoćama u razvoju u zajednicu kroz šport” 
</t>
    </r>
    <r>
      <rPr>
        <i/>
        <u/>
        <sz val="11"/>
        <color theme="1"/>
        <rFont val="Arial"/>
        <family val="2"/>
        <charset val="238"/>
      </rPr>
      <t>Zakonske i druge pravne osnove:</t>
    </r>
    <r>
      <rPr>
        <sz val="11"/>
        <color theme="1"/>
        <rFont val="Arial"/>
        <family val="2"/>
        <charset val="238"/>
      </rPr>
      <t xml:space="preserve"> 
Zakon o sportu, čl. 75. (NN 71/06, 124/10, 124/11, 86/12, 94/13, 85/15, 19/16 i 98/19)
Godišnji plan rada za 2020. godinu
Sporazum o partnerstvu između Republike Hrvatske i Europske Komisije za korištenje strukturnih i investicijskih fondova EU-a za rast i radna mjesta u razdoblju 2014.-2020.
Operativni program Učinkoviti ljudski potencijali 2014.-2020.</t>
    </r>
  </si>
  <si>
    <t>Broj financiranih programa</t>
  </si>
  <si>
    <r>
      <rPr>
        <b/>
        <sz val="11"/>
        <color theme="1"/>
        <rFont val="Arial"/>
        <family val="2"/>
        <charset val="238"/>
      </rPr>
      <t>K916004 Poticanje međunarodne športske suradnje</t>
    </r>
    <r>
      <rPr>
        <sz val="11"/>
        <color theme="1"/>
        <rFont val="Arial"/>
        <family val="2"/>
        <charset val="238"/>
      </rPr>
      <t xml:space="preserve">
Nacionalna kampanja u okviru inicijative Vijeća Europe "Start to talk"
</t>
    </r>
    <r>
      <rPr>
        <i/>
        <u/>
        <sz val="11"/>
        <color theme="1"/>
        <rFont val="Arial"/>
        <family val="2"/>
        <charset val="238"/>
      </rPr>
      <t>Zakonske i druge pravne osnove:</t>
    </r>
    <r>
      <rPr>
        <sz val="11"/>
        <color theme="1"/>
        <rFont val="Arial"/>
        <family val="2"/>
        <charset val="238"/>
      </rPr>
      <t xml:space="preserve"> 
Zakon o sportu, čl. 75. (NN 71/06, 124/10, 124/11, 86/12, 94/13, 85/15, 19/16 i 98/19)
Godišnji plan rada za 2020. godinu</t>
    </r>
  </si>
  <si>
    <t>Broj distribuiranih promotivnih priručnika</t>
  </si>
  <si>
    <t>Broj objava u medijima</t>
  </si>
  <si>
    <t>2 400</t>
  </si>
  <si>
    <t>A754015</t>
  </si>
  <si>
    <t>Zaklada Hrvatska za djecu</t>
  </si>
  <si>
    <t>(ii)
Broj  programa i projekata pravnih osoba usmjerenih promicanju dobrobiti djece</t>
  </si>
  <si>
    <t>(iii) 
Broj dodijeljenih stipendija učenicima/studentima u potrebi</t>
  </si>
  <si>
    <t>(iv)
Broj djece, korisnika školskih obroka, u riziku od siromaštva</t>
  </si>
  <si>
    <t xml:space="preserve">Broj </t>
  </si>
  <si>
    <t>A734187</t>
  </si>
  <si>
    <t>Ostale naknade i pomoći</t>
  </si>
  <si>
    <t>Naziv cilja: Zaštita prava i dobrobiti djeteta</t>
  </si>
  <si>
    <t>broj mjera stručne pomoći u ostvarivanju skrbi o djetetu</t>
  </si>
  <si>
    <t>mjera intenzivne stručne pomoći i nadzora nad ostvarivanjem skrbi o djetetu</t>
  </si>
  <si>
    <t>odgojna mjera pojačane brige i nadzora i odgojna mjera pojačane brige i nadzora uz dnevni boravak u odgojnoj ustanovi</t>
  </si>
  <si>
    <t>A792002</t>
  </si>
  <si>
    <t>Pravo na privremeno uzdržavanje</t>
  </si>
  <si>
    <t xml:space="preserve"> Pravo djeteta na uzdržavanje </t>
  </si>
  <si>
    <t>Broj djece korisnika privremenog uzdržavanja</t>
  </si>
  <si>
    <t>A807007</t>
  </si>
  <si>
    <t>Centar za posebno skrbništvo</t>
  </si>
  <si>
    <t>Neovisno zastupanje djeteta u svim sporovima u kojima se odlučuje o njegovom pravu i dobrobiti ili gdje postoji sukob interesa između djeteta i osobe koja ga zastupa</t>
  </si>
  <si>
    <t>Broj imenovanih posebnih skbnika djetetu</t>
  </si>
  <si>
    <t>1.       Ministarstvo za demografiju, obitelj, mlade i socijalnu politiku</t>
  </si>
  <si>
    <t xml:space="preserve">4005:
(i) novčane potpore fizičkim osobama - djeci i obiteljima s djecom,
(ii) (su)financiranje programa i projekata pravnih osoba s ciljem promicanja dobrobiti djece 
(iii) dodjela stipendija učenicima i studentima 
(iv) osiguravanje školske prehrane za djecu u potrebi u osnovnim školama u županijama koje nisu obuhvaćene FEAD programom
</t>
  </si>
  <si>
    <r>
      <t xml:space="preserve">Sukladno Zakonu o zakladi "Hrvatska za djecu" (NN 82/15) (u daljnjem tekstu: Zakon), svrha Zaklade je promicanje dobrobiti osobnih i imovinskih prava djece te osnaživanje obitelji u situacijama različitih socijalnih, zdravstvenih, odgojnih i obrazovnih potreba djece što znači da su sve aktivnosti Zaklade u potpunosti usmjerene povećanju dobrobiti djece. Aktivnosti Zaklade, propisane čl. 14. Zakona, su novčane potpore fizičkim osobama, sufinanciranje projekata i programa pravnih osoba te stipendije učenicima i studentima tijekom redovitog školovanja.
</t>
    </r>
    <r>
      <rPr>
        <i/>
        <u/>
        <sz val="11"/>
        <color theme="1"/>
        <rFont val="Arial"/>
        <family val="2"/>
        <charset val="238"/>
      </rPr>
      <t xml:space="preserve">Zakonske i druge pravne osnove:
</t>
    </r>
    <r>
      <rPr>
        <sz val="11"/>
        <color theme="1"/>
        <rFont val="Arial"/>
        <family val="2"/>
        <charset val="238"/>
      </rPr>
      <t>Zakon o zakladi "Hrvatska za djecu" (NN 82/15)</t>
    </r>
  </si>
  <si>
    <r>
      <rPr>
        <b/>
        <sz val="11"/>
        <color theme="1"/>
        <rFont val="Arial"/>
        <family val="2"/>
        <charset val="238"/>
      </rPr>
      <t xml:space="preserve">A 734187 - OSTALE NAKNADE I POMOĆI
</t>
    </r>
    <r>
      <rPr>
        <sz val="11"/>
        <color theme="1"/>
        <rFont val="Arial"/>
        <family val="2"/>
        <charset val="238"/>
      </rPr>
      <t xml:space="preserve">Obiteljskim zakonom 2015. (NN 103/15) propisane su mjera stručne pomoći i potpore u ostvarivanju skrbi o djetetu  i mjera intenzivne stručne pomoći i nadzora nad ostvarivanjem skrbi o djetetu te sudska odluka o ostvarivanju osobnih odnosa djeteta s roditeljem pod nadzorom stručne osobe (voditelja nadzora), kojeg imenuje centar za socijalnu skrb. 
Provedbeni propis je Pravilnik o mjerama zaštite osobnih prava i dobrobiti djeteta (NN 123/15). Odgojnu mjeru pojačane brige i nadzora izriče sud sukladno Zakonu o sudovima za mladež (NN 84/11, 143/12, 148/13, 56/15) i  Zakonu o izvršavanju sankcija izrečenih maloljetnicima za kaznena djela i prekršaje (NN 133/12), propisane su odgojna mjera pojačane brige i nadzora i odgojna mjera pojačane brige i nadzora uz dnevni boravak u odgojnoj ustanovi, mjere provodi nadležni centar za socijalnu skrb putem voditelja odgojne mjere.
Provedbeni propis je Pravilnik o načinu izvršavanja odgojnih mjera posebne obveze, upućivanje u disciplinski centar, pojačana briga i nadzor, pojačana briga i nadzor uz dnevni boravak u odgojnoj ustanovi, upućivanje u odgojnu ustanovu i upućivanje u posebnu odgojnu ustanovu (NN 141/11 i 21/12).                                                                                                                    </t>
    </r>
  </si>
  <si>
    <t>broj izrečenih mjera</t>
  </si>
  <si>
    <t>2 700</t>
  </si>
  <si>
    <t>2 800</t>
  </si>
  <si>
    <t>2 900</t>
  </si>
  <si>
    <t>3 000</t>
  </si>
  <si>
    <r>
      <rPr>
        <b/>
        <sz val="11"/>
        <color theme="1"/>
        <rFont val="Arial"/>
        <family val="2"/>
        <charset val="238"/>
      </rPr>
      <t xml:space="preserve">A792002 - PRAVO NA PRIVREMENO UZDRŽAVANJE   </t>
    </r>
    <r>
      <rPr>
        <sz val="11"/>
        <color theme="1"/>
        <rFont val="Arial"/>
        <family val="2"/>
        <charset val="238"/>
      </rPr>
      <t xml:space="preserve">                                                                                                                      Zakon o privremenom uzdržavanju (NN 92/14).  Privremeno uzdržavanje je  novčano primanje koje koristi dijete radi potpore uzdržavanja, kada roditelj obvezenik uzdržavanja ne plaća uzdržavanje (alimentacija) na temelju ovršne isprave i ako se učini vjerodostojim da baka i djed po tom roditelju ne mogu doprinositi za uzdržavanje unuka, dok obveznik uzdržavanja ne počne plaćati uzdržavanje, a najduže tri godine.</t>
    </r>
  </si>
  <si>
    <t>1 100</t>
  </si>
  <si>
    <t>1 050</t>
  </si>
  <si>
    <t>1 000</t>
  </si>
  <si>
    <r>
      <rPr>
        <b/>
        <sz val="11"/>
        <color theme="1"/>
        <rFont val="Arial"/>
        <family val="2"/>
        <charset val="238"/>
      </rPr>
      <t xml:space="preserve">A807007 - CENTAR ZA POSEBNO SKRBNIŠTVO
</t>
    </r>
    <r>
      <rPr>
        <sz val="11"/>
        <color theme="1"/>
        <rFont val="Arial"/>
        <family val="2"/>
        <charset val="238"/>
      </rPr>
      <t xml:space="preserve">Obiteljski zakon (NN 103/15, 98/19) propisuje imenovanje posebnog skrbnika za zastupanje djeteta u svim bračnim i obiteljskim sporovima u kojima se odlučuje o pravu i dobrobiti djeteta. Posebni skrbnik je pravnik s položenim pravosudnim ispitom, zaposlenik javne ustanove centar za posebno skbništvo. Smanjenje projekcije troškova za djecu u okviru ukupnih troškova poslovanja Centra za posebno skrbništvo prati porast broja posebnih skrbnika za odrasle osobe tijekom razdoblja u kojem će se provoditi postupci preispitivanja lišenja poslovne sposobnosti.  </t>
    </r>
  </si>
  <si>
    <t>Broj isplaćenih novčanih potpora fizičkim osobama - djeci i obiteljima s djecom</t>
  </si>
  <si>
    <t>1 337</t>
  </si>
  <si>
    <t>1 400</t>
  </si>
  <si>
    <t>1 500</t>
  </si>
  <si>
    <t>1 600</t>
  </si>
  <si>
    <t>A734169</t>
  </si>
  <si>
    <t xml:space="preserve">Doplatak za pomoć i njegu </t>
  </si>
  <si>
    <t xml:space="preserve">Ostvarenje prava osoba s invaliditetom i djece s teškoćama u razvoju koji ne mogu sami udovoljiti osnovnim životnim potrebama </t>
  </si>
  <si>
    <t>Povećanje broja djece - korisnika doplatka za pomoć i njegu</t>
  </si>
  <si>
    <t>5 500</t>
  </si>
  <si>
    <t>5 520</t>
  </si>
  <si>
    <t>5 530</t>
  </si>
  <si>
    <t>5 540</t>
  </si>
  <si>
    <t>A734177</t>
  </si>
  <si>
    <t>Jednokratna naknada</t>
  </si>
  <si>
    <t xml:space="preserve">Ostvarenje temeljnih ljudskih i dječjih prava zbog trenutačno nastalih materijalnih teškoća </t>
  </si>
  <si>
    <t>Povećanje broja djece - jednokratne naknade</t>
  </si>
  <si>
    <t>12 500</t>
  </si>
  <si>
    <t>13 000</t>
  </si>
  <si>
    <t>13 500</t>
  </si>
  <si>
    <t>A734185</t>
  </si>
  <si>
    <t>Osobna invalidnina</t>
  </si>
  <si>
    <t>Ostvarenje prava osoba s invaliditetom ili djece s teškoćama u razvoju radi zadovoljavanja životnih potreba za uključivanje u svakodnevni život zajednice</t>
  </si>
  <si>
    <t>Povećanje broja djece korisnika osbne invalidnine</t>
  </si>
  <si>
    <t>A792001</t>
  </si>
  <si>
    <t>Status roditelja njegovatelja</t>
  </si>
  <si>
    <t>Ostvarenje dječjih prava i prava osoba s invaliditetom s ciljem pružanja adekvatene specifične njege uz izvođenje medicinsko-tehničkih zahvata ovisno o težini oštećenja od strane roditelja</t>
  </si>
  <si>
    <t>Povećanje broja prava na status roditelja njegovatelja zbog njege djece s teškoćama u razvoju i osoba s invaliditetom</t>
  </si>
  <si>
    <t>4 000</t>
  </si>
  <si>
    <t>4 100</t>
  </si>
  <si>
    <t>4 300</t>
  </si>
  <si>
    <t>4 500</t>
  </si>
  <si>
    <t>A797009</t>
  </si>
  <si>
    <t>Naknade u vezi s obrazovanjem</t>
  </si>
  <si>
    <t xml:space="preserve">Ostvarenje dječjih prava vezanih uz obrazovanje </t>
  </si>
  <si>
    <t>Neznatno povećanje broja djece korisnika naknada u vezi s obrazovanjem</t>
  </si>
  <si>
    <t>A799007</t>
  </si>
  <si>
    <t>Zajamčena minimalna naknada</t>
  </si>
  <si>
    <t>Ostvarenje ljudskih i dječjih prava vezanih uz tešku materijalnu situaciju koji ne mogu sami zadovoljiti/podmiriti osnovne životne troškove</t>
  </si>
  <si>
    <t>Povećanje broja djece korisnika zajamčene minimalne naknade</t>
  </si>
  <si>
    <t>26 400</t>
  </si>
  <si>
    <t>26 700</t>
  </si>
  <si>
    <t>27 000</t>
  </si>
  <si>
    <t>27 100</t>
  </si>
  <si>
    <t>A734186</t>
  </si>
  <si>
    <t>Naknada za smještaj u udomiteljsku obitelj</t>
  </si>
  <si>
    <t xml:space="preserve">4001 SOCIJALNE POMOĆI I NAKNADE                                                                                                                                                                                         A734186 NAKNADA ZA SMJEŠTAJ U UDOMITELJSKU OBITELJ </t>
  </si>
  <si>
    <t>Broj djece korisnika smještaja u udomiteljsku obitelj za koje je isplaćena opskrbnina</t>
  </si>
  <si>
    <t>A791001</t>
  </si>
  <si>
    <t>Osobna naknada udomitelju</t>
  </si>
  <si>
    <t>4001 SOCIJALNE POMOĆI I NAKNADE 
 A791001 OSOBNA NAKNADA UDOMITELJU</t>
  </si>
  <si>
    <t>Broj djece smještene u udomiteljske obitelji koje obavljaju tradicionalno udomiteljstvo i udomiteljstvo kao zanimanje (standardno i specijalizirano udomiteljstvo za djecu)  a koje je isplaćena naknada za rad udomitelju</t>
  </si>
  <si>
    <t>1 962</t>
  </si>
  <si>
    <t>2 053</t>
  </si>
  <si>
    <t>2 153</t>
  </si>
  <si>
    <t>2 200</t>
  </si>
  <si>
    <t>A734191</t>
  </si>
  <si>
    <t>SKRB ZA DJECU, MLADEŽ I ODRASLE OSOBE - DRUGI OSNIVAČI</t>
  </si>
  <si>
    <t>29.564.945,70 </t>
  </si>
  <si>
    <t>4002 SKRB ZA SOCIJALNO OSJETLJIVE SKUPINE                                                                                                                                                 A734191 SKRB ZA DJECU, MLADEŽ I ODRASLE OSOBE - DRUGI OSNIVAČI</t>
  </si>
  <si>
    <t>Povećanje dostupnosti i kvalitete socijalnih usluga uz regionalnu ravnomjernost</t>
  </si>
  <si>
    <t>Broj pužatelja socijalnih usluga</t>
  </si>
  <si>
    <t>A  734190 
A 797010</t>
  </si>
  <si>
    <t xml:space="preserve">SKRB ZA DJECU I MLADEŽ S POREMEĆAJIMA U PONAŠANJU  </t>
  </si>
  <si>
    <t>4002 SKRB ZA SOCIJALNO OSJETLJIVE SKUPINE                                                                                                                                                                                                   A734190 SKRB ZA DJECU I MLADEŽ S POREMEĆAJIMA U PONAŠANJU,  
A 797010 SKRB ZA DJECU I MLADEŽ S POREMEĆAJIMA U PONAŠANJU (OSTALI IZVORI FINANCIRANJA)</t>
  </si>
  <si>
    <t>Uspostava kvalitetnijeg pružanja socijalnih usluga u instituciji i izvan institucije socijalno osjetljivim skupinama</t>
  </si>
  <si>
    <t>Broj korisnika</t>
  </si>
  <si>
    <t>1 040</t>
  </si>
  <si>
    <t>1 055</t>
  </si>
  <si>
    <t>1 070</t>
  </si>
  <si>
    <t>1 080</t>
  </si>
  <si>
    <t>A734192 
A795010</t>
  </si>
  <si>
    <t xml:space="preserve">SKRB ZA DJECU BEZ ODGOVARAJUĆE RODITELJSKE SKRBI </t>
  </si>
  <si>
    <t xml:space="preserve">  4002 SKRB ZA SOCIJALNO OSJETLJIVE SKUPINE                                                                                                                                                                                                 A734192 SKRB ZA DJECU BEZ ODGOVARAJUĆE RODITELJSKE SKRBI, 
A795010 SKRB ZA DJECU BEZ ODGOVARAJUĆE RODITELJSKE SKRBI (OSTALI IZVORI FINANCIRANJA)</t>
  </si>
  <si>
    <t>A734194</t>
  </si>
  <si>
    <t xml:space="preserve">SKRB O OSOBAMA S TJELESNIM, INTELEKTUALNIM ILI OSJETILNIM OŠTEĆENJIMA  </t>
  </si>
  <si>
    <t xml:space="preserve"> 4002 SKRB ZA SOCIJALNO OSJETLJIVE SKUPINE                                                                                                                                                                       A734194 SKRB O OSOBA S TJELESNIM, INTELEKTUALNIM ILI OSJETILNIM OŠTEĆENJIMA</t>
  </si>
  <si>
    <t>2 930</t>
  </si>
  <si>
    <t>2 990</t>
  </si>
  <si>
    <t>K618350</t>
  </si>
  <si>
    <t xml:space="preserve">POBOLJŠANJE INFRASTRUKTURE U SUSTAVU SOCIJALNE SKRBI  
</t>
  </si>
  <si>
    <t>4003 PODIZANJE KVALITETE I DOSTUPNOSTI SOCIJALNE SKRBI                                                                                                                                         K618350 POBOLJŠANJE INFRASTRUKTURE U SUSTAVU SOCIJALNE SKEBI</t>
  </si>
  <si>
    <t>Broj ulaganja u infrastrukturu po ustanovama</t>
  </si>
  <si>
    <t xml:space="preserve">Broj ustanova </t>
  </si>
  <si>
    <t>K618388</t>
  </si>
  <si>
    <t>NABAVA OPREME MANJE VRIJEDNOSTI U SUSTAVU SOCIJALNE SKRBI</t>
  </si>
  <si>
    <t>4003 PODIZANJE KVALITETE I DOSTUPNOSTI SOCIJALNE SKRBI                                                                                                                                   K618388 POBOLJŠANJE INFRASTRUKTURE U SUSTAVU SOCIJALNE SKEBI</t>
  </si>
  <si>
    <t>Broj ustanova za koje je nabavljena oprema</t>
  </si>
  <si>
    <t>K618391</t>
  </si>
  <si>
    <t xml:space="preserve">HITNE INTERVENCIJE U SUSTAVU SOCIJALNE SKRBI
</t>
  </si>
  <si>
    <t xml:space="preserve"> 4003 PODIZANJE KVALITETE I DOSTUPNOSTI SOCIJALNE SKRBI                                                                                                                                       K618391 POBOLJŠANJE INFRASTRUKTURE U SUSTAVU SOCIJALNE SKEBI</t>
  </si>
  <si>
    <t>Ustanove u kojima je izvršena hitna intervencija</t>
  </si>
  <si>
    <t>Broj ustanova</t>
  </si>
  <si>
    <t>K789004</t>
  </si>
  <si>
    <t xml:space="preserve">CENTAR ZA PRUŽANJE USLUGA U ZAJEDNICI "SVITANJE" KOPRIVNICA   </t>
  </si>
  <si>
    <t>4003 PODIZANJE KVALITETE I DOSTUPNOSTI SOCIJALNE SKRBI                                                                                                                                   K789004 POBOLJŠANJE INFRASTRUKTURE U SUSTAVU SOCIJALNE SKEBI</t>
  </si>
  <si>
    <t>Projektna dokumentacija, rekonstrukcija</t>
  </si>
  <si>
    <t>K790009</t>
  </si>
  <si>
    <t xml:space="preserve">CENTAR ZA ODGOJ I OBRAZOVANJE „VINKO BEK“ ZAGREB </t>
  </si>
  <si>
    <t>4003 PODIZANJE KVALITETE I DOSTUPNOSTI SOCIJALNE SKRBI                                                                                                                                    K790009 POBOLJŠANJE INFRASTRUKTURE U SUSTAVU SOCIJALNE SKEB</t>
  </si>
  <si>
    <t>Izrađena projektna dokumentacija, obavljena rekonstrukcija</t>
  </si>
  <si>
    <t>K795009</t>
  </si>
  <si>
    <t xml:space="preserve">CENTAR ZA REHABILITACIJU SVETI FILIP I JAKOV </t>
  </si>
  <si>
    <t xml:space="preserve">4003 PODIZANJE KVALITETE I DOSTUPNOSTI SOCIJALNE SKRBI 
  K795009 POBOLJŠANJE INFRASTRUKTURE U SUSTAVU SOCIJALNE SKEBI                   </t>
  </si>
  <si>
    <t>Ugrađen lift</t>
  </si>
  <si>
    <t>Broj liftova</t>
  </si>
  <si>
    <t>K809011</t>
  </si>
  <si>
    <t>CENTAR ZA ODGOJ I OBRAZOVANJE "JURAJ BONAČI"</t>
  </si>
  <si>
    <t xml:space="preserve">4003 PODIZANJE KVALITETE I DOSTUPNOSTI SOCIJALNE SKRBI 
  K809011 CENTAR ZA ODGOJ I OBRAZOVANJE "JURAJ BONAČI"                 </t>
  </si>
  <si>
    <t>završena sanacija ravnog krova</t>
  </si>
  <si>
    <t>K618381</t>
  </si>
  <si>
    <t>DOM ZA DJECU ZAGREB</t>
  </si>
  <si>
    <t xml:space="preserve">4003 PODIZANJE KVALITETE I DOSTUPNOSTI SOCIJALNE SKRBI 
  K618381 DOM ZA DJECU ZAGREB                 </t>
  </si>
  <si>
    <t>završena rekonstrukcija doma</t>
  </si>
  <si>
    <t>K790011</t>
  </si>
  <si>
    <t xml:space="preserve">DOM ZA ODGOJ DJECE I MLADEŽI ZADAR                                                                                     </t>
  </si>
  <si>
    <t xml:space="preserve">4003 PODIZANJE KVALITETE I DOSTUPNOSTI SOCIJALNE SKRBI 
  K7900011 DOM ZA ODGOJ DJECE I MLADEŽI ZADAR                 </t>
  </si>
  <si>
    <t>1. završena sanacija stambene zajednice
2. izrađena projektna dokumentacija rekonstrukcije prostora</t>
  </si>
  <si>
    <t>K795002</t>
  </si>
  <si>
    <t>DJEČJI CENTAR 'VOŠTARNICA, ZADAR</t>
  </si>
  <si>
    <t xml:space="preserve">4003 PODIZANJE KVALITETE I DOSTUPNOSTI SOCIJALNE SKRBI 
  K795002 DJEČJI CENTAR 'VOŠTARNICA, ZADAR             </t>
  </si>
  <si>
    <t>završena izgradnja centra</t>
  </si>
  <si>
    <t>2 130</t>
  </si>
  <si>
    <t>2 300</t>
  </si>
  <si>
    <t>2 440</t>
  </si>
  <si>
    <t xml:space="preserve">20. Ministarstvo kulture </t>
  </si>
  <si>
    <t>00765</t>
  </si>
  <si>
    <t>MINISTARSTVO KULTURE</t>
  </si>
  <si>
    <t>P3903</t>
  </si>
  <si>
    <t>MUZEJSKA I VIZUALNA DJELATNOST</t>
  </si>
  <si>
    <t>A565027</t>
  </si>
  <si>
    <t>Muzejska djelatnost</t>
  </si>
  <si>
    <t>A781014</t>
  </si>
  <si>
    <t>Vizualna djelatnost</t>
  </si>
  <si>
    <t>P3904</t>
  </si>
  <si>
    <t>KAZALIŠNA I GLAZBENO-SCENSKA DJELATNOST</t>
  </si>
  <si>
    <t>A565030</t>
  </si>
  <si>
    <t>Programi kazališne i glazbeno-scenske djelatnosti</t>
  </si>
  <si>
    <t>P3905</t>
  </si>
  <si>
    <t xml:space="preserve">KNJIŽNIČNA DJELATNOST </t>
  </si>
  <si>
    <t>A781002</t>
  </si>
  <si>
    <t>Književno izdavaštvo</t>
  </si>
  <si>
    <t>A781003</t>
  </si>
  <si>
    <t>Programi knjižnične djelatnosti</t>
  </si>
  <si>
    <t>P3907</t>
  </si>
  <si>
    <t>OSTALE DJELATNOSTI U KULTURI</t>
  </si>
  <si>
    <t>K565018</t>
  </si>
  <si>
    <t>A564015</t>
  </si>
  <si>
    <t>Hrvatsko povjerenstvo za UNESCO</t>
  </si>
  <si>
    <t>A565003</t>
  </si>
  <si>
    <t>Redovna djelatnost udruga</t>
  </si>
  <si>
    <t>A565033</t>
  </si>
  <si>
    <t>Inovativne umjetničke i kulturne prakse</t>
  </si>
  <si>
    <t>A781009</t>
  </si>
  <si>
    <t>Sudjelovanje u kulturi i razvoj publike</t>
  </si>
  <si>
    <t>P3904
1. Dostupnost kulturnih i umjetničkih aktivnosti djeci
2. Promocija i osiguranje prava djece na stvaralaštvo i stvaralaštvo za djecu</t>
  </si>
  <si>
    <t>Povećanje broja ostvarenih programa 
- kulturno- umjetički amaterizam</t>
  </si>
  <si>
    <t>Povećanje broja financiranih (odobrenih) programa u dramskoj i plesnoj djelatnosti</t>
  </si>
  <si>
    <t>P3905
3. Promoviranje aktivnosti kojima se potiče kultura pismenosti i čitanja, jezičnog i tradicijskog nasljeđa, kvalitetnih knjiga, slikovnica i igračaka za djecu</t>
  </si>
  <si>
    <t>Povećanje broja razvojnih programa koji osposobljavaju djelatnike u knjižnicama, stručnim udrugama i jedinicama lokalne uprave i samouprave za praćenje suvremenih dostignuća u struci, kreativnih i tehnoloških, za kvalitetnu provedbu programa za djecu</t>
  </si>
  <si>
    <t>Zadržavanje broja književnih manifestacija kroz slijedeće godine</t>
  </si>
  <si>
    <t xml:space="preserve">Zadržavanje broja književnih programa </t>
  </si>
  <si>
    <t xml:space="preserve">P3903
4. Promicanje programa vizualnih umjetnosti te inovativnih umjetničkih i kulturnih praksi namijenjenih djeci </t>
  </si>
  <si>
    <t xml:space="preserve">P3907
5. Obnova i opremanje ustanova kulture za potrebe djece
6. Povećanje materijalnih uvjeta za provedbu umjetničko-edukativnih programa kako bi se poboljšao pristup djece i mladih kulturnim i umjetničkim sadržajima neovisno o geografskoj dislociranosti, njihovom materijalnom položaju i socio-ekonomskom statusu </t>
  </si>
  <si>
    <t>Povećanje broja ustanova kulture koje se prilagođavaju dječjim potrebama</t>
  </si>
  <si>
    <t xml:space="preserve">PLAN 2020.
(kn) </t>
  </si>
  <si>
    <t>055</t>
  </si>
  <si>
    <t>A565034</t>
  </si>
  <si>
    <t>Međunarodna kulturna suradnja</t>
  </si>
  <si>
    <t>P3902</t>
  </si>
  <si>
    <t>ARHIVSKA DJELATNOST</t>
  </si>
  <si>
    <t>ARHIVI</t>
  </si>
  <si>
    <t>A565028</t>
  </si>
  <si>
    <t>Programi arhivske djelatosti</t>
  </si>
  <si>
    <t>MUZEJI I GALERIJE</t>
  </si>
  <si>
    <t>A780001</t>
  </si>
  <si>
    <t>Programi muzejsko-galerijske djelatnosti</t>
  </si>
  <si>
    <t>OSTALI PRORAČUNSKI KORISNICI IZ PODRUČJA KULTURE</t>
  </si>
  <si>
    <t>HRVATSKO NARODNO KAZALIŠTE U ZAGREBU</t>
  </si>
  <si>
    <t>05565</t>
  </si>
  <si>
    <t>A832002</t>
  </si>
  <si>
    <t>Programi Hrvatskog narodnog kazališta u Zagrebu</t>
  </si>
  <si>
    <t>1046</t>
  </si>
  <si>
    <t>ANSAMBL LADO</t>
  </si>
  <si>
    <t>A836002</t>
  </si>
  <si>
    <t>Programi Ansambla LADO</t>
  </si>
  <si>
    <t>23585</t>
  </si>
  <si>
    <t>HRVATSKA KNJIŽNICA ZA SLIJEPE</t>
  </si>
  <si>
    <t>P3906</t>
  </si>
  <si>
    <t>PROGRAMI AUDIOVIZUALNE DJELATNOSTI I MEDIJA</t>
  </si>
  <si>
    <t>44926</t>
  </si>
  <si>
    <t>HRVATSKI AUDIOVIZUALNI CENTAR</t>
  </si>
  <si>
    <t>A781007</t>
  </si>
  <si>
    <t>Poticanje audiovizualnog stvaralaštva</t>
  </si>
  <si>
    <t>49075</t>
  </si>
  <si>
    <t>AGENCIJA ZA ELEKTRONIČKE MEDIJE</t>
  </si>
  <si>
    <t>A908002</t>
  </si>
  <si>
    <t>Programi Agencije za elektroničke medije</t>
  </si>
  <si>
    <t>A565030
Zakon o financiranju javnih potreba i kulturi (NN 47/90, 27/93, 38/09)
Poziv za predlaganje programa javnih potreba u kulturi Republike Hrvatske za 2020. godinu</t>
  </si>
  <si>
    <t>A781002; A781003
Zakon o financiranju javnih potreba u kulturi (NN 47/90, 27/93, 38/09)
Poziv za predlaganje programa javnih potreba u kulturi Republike Hrvatske za 2020. godinu</t>
  </si>
  <si>
    <t>A781014; A565033
Zakon o financiranju javnih potreba u kulturi (NN 47/90, 27/93, 38/09)
Poziv za predlaganje programa javnih potreba u kulturi Republike Hrvatske za 2020. godinu</t>
  </si>
  <si>
    <t>Zadržavanje broja podržanih i realiziranih programa vizualnih umjetnosti te inovativnih umjetničkih i kulturnih praksi namijenjenih djeci</t>
  </si>
  <si>
    <t>Zadržavanje broja pedagoških radionica za djecu u muzejskim ustanovama</t>
  </si>
  <si>
    <t>18</t>
  </si>
  <si>
    <t>38</t>
  </si>
  <si>
    <t>K565018; A781009
Zakon o financiranju javnih potreba u kulturi (NN 47/90, 27/93, 38/09)
Poziv za predlaganje programa javnih potreba u kulturi Republike Hrvatske za 2020. godinu</t>
  </si>
  <si>
    <t>8</t>
  </si>
  <si>
    <t>150</t>
  </si>
  <si>
    <t>P3902
7. Dostupnost Arhivskih sadržaja i radionica djeci</t>
  </si>
  <si>
    <t>A565028
Zakon o financiranju javnih potreba u kulturi (NN 47/90, 27/93, 38/09)
Zakono arhivskom gradivu i arhivima (NN 61/18, 98/19)</t>
  </si>
  <si>
    <t>Povećanje broja škola u kojima se učenici kroz nastavu upoznaju s didaktičkom igračkom i primijenjuju je u nastavi</t>
  </si>
  <si>
    <t>12</t>
  </si>
  <si>
    <t>Povećanje broja djece koja sudjeluju na radionicama (likovnim, edukativnim, pedagoškim itd.)</t>
  </si>
  <si>
    <t>Povećanje broja radionica (likovnih, edukativnih, pedagoških) za djecu</t>
  </si>
  <si>
    <t>Zadržavanje broja edukativnih publikacija</t>
  </si>
  <si>
    <t>A780001
Zakon o financiranju javnih potreba u kulturi (NN 47/90, 27/93, 38/09); 
Zakon o muzejima (NN 61/18, 98/19)</t>
  </si>
  <si>
    <t>15 636</t>
  </si>
  <si>
    <t>13 678</t>
  </si>
  <si>
    <t>14 788</t>
  </si>
  <si>
    <t>P3904; 0556525878; 055651046
9. Dostupnost kulturnih i umjetničkih aktivnosti djeci
10. Promocija i osiguranje prava djece na stvaralaštvo i stvaralaštvo za djecu</t>
  </si>
  <si>
    <t xml:space="preserve">A832002; A836002
Zakon o financiranju javnih potreba u kulturi (NN 47/90, 27/93, 38/09); </t>
  </si>
  <si>
    <t>Povećanje broja predstava za djecu</t>
  </si>
  <si>
    <t xml:space="preserve">Zadržavanje broja održanih radionica tradicijskih plesova i tradicijskih glazbala </t>
  </si>
  <si>
    <t>Zadržavanje broja kraćih plesnih nastupa za djecu vrtićke i osnovnoškolske dobi</t>
  </si>
  <si>
    <t>P3905; 0556523585
11. Promoviranje aktivnosti kojima se potiče kultura pismenosti i čitanja, jezičnog i tradicijskog nasljeđa, kvalitetnih knjiga, slikovnica i igračaka za djecu</t>
  </si>
  <si>
    <t>A781003
Zakon o financiranju javnih potreba u kulturi (NN 47/90, 27/93, 38/09)</t>
  </si>
  <si>
    <t>Povećanje broja djece na Državnom natjecanju u brzom i izražajnom čitanju brajice</t>
  </si>
  <si>
    <t>P3906; 0556544926; 0556549075
12. Dostupnost audiovizualnih sadržaja za djecu i dječje audiovizualno stvaralaštvo</t>
  </si>
  <si>
    <t>A785009; A908002
Zakon o financiranju javnih potreba u kulturi (NN 47/90, 27/93, 38/09)</t>
  </si>
  <si>
    <t>Zadržavanje broja filmova za djecu za koja su odobrena sredstva</t>
  </si>
  <si>
    <t>Zadržavanje broja sufinanciranih programa / sadržaja unutar Fonda za poticanje pluralizma i raznovrsnosti elektroničkih medija iz kategorije Poticanje kvalitetnih programa za djecu i mlade kojima je cilj promicanje njihove dobrobiti.</t>
  </si>
  <si>
    <t>Zadržavanje broja filmskih festivala i drugih audiovizualnih manifestacija s programima za djecu</t>
  </si>
  <si>
    <t xml:space="preserve">1. Izrađena projektna dokumentacija za rekonstrukciju prostora
2. Obavljeni radovi na rekonstrukciji                     </t>
  </si>
  <si>
    <t>8. Ministarstvo unutarnjih poslova</t>
  </si>
  <si>
    <t>A553131</t>
  </si>
  <si>
    <t>Nacionalni program sigurnosti cestovnog prometa</t>
  </si>
  <si>
    <t>2601 JAVNI RED, SIGURNOST I UPRAVNI POSLOVI</t>
  </si>
  <si>
    <t>Broj preventivnih projekata na nacionalnoj razini</t>
  </si>
  <si>
    <t>Broj provedenih aktivnosti iz preventivnog projekta</t>
  </si>
  <si>
    <t>Broj aktivnosti</t>
  </si>
  <si>
    <t>Ministarstvo znanosti i obrazovanja</t>
  </si>
  <si>
    <t>RKP</t>
  </si>
  <si>
    <t>3701</t>
  </si>
  <si>
    <t>RAZVOJ ODGOJNO OBRAZOVNOG SUSTAVA</t>
  </si>
  <si>
    <t>Cilj 1. Uspostavljen cjelovit sustav potpore djeci i učenicima na razini ranoga i predškolskoga, osnovnoškolskoga i srednjoškolskoga sustava odgoja i obrazovanja
Cilj 2. Unaprijeđen sustav osiguravanja kvalitete na svim razinama sustava odgoja i obrazovanja
Cilj 3. Osiguranje prava na besplatne udžbenike/sufinanciranje nabave udžbenika i pripadajućih dopunskih nastavnih sredstava za učenike osnovnih i srednjih škola</t>
  </si>
  <si>
    <t>Povećanje broja odgojno-obrazovnih ustanova u kojima se vanjskim vrednovanjem provjerava kvaliteta rada</t>
  </si>
  <si>
    <t>Povećanje udjela djece i učenika na razini ranog i predškolskog, osnovnoškolskog i srednjoškolskog sustava odgoja i obrazovanja kojima su pruženi dodatni specifični oblici podrške u skladu s njihovim potrebama, interesima, sklonostima i sposobnostima</t>
  </si>
  <si>
    <t>Broj 
(kumulativno)</t>
  </si>
  <si>
    <t>61 920</t>
  </si>
  <si>
    <t>67 320</t>
  </si>
  <si>
    <t>1 160</t>
  </si>
  <si>
    <t>71 190</t>
  </si>
  <si>
    <t>2 290</t>
  </si>
  <si>
    <t>74 970</t>
  </si>
  <si>
    <t>A557043</t>
  </si>
  <si>
    <t>NACIONALNO VIJEĆE ZA ODGOJ I OBRAZOVANJE</t>
  </si>
  <si>
    <r>
      <rPr>
        <i/>
        <u/>
        <sz val="11"/>
        <color theme="1"/>
        <rFont val="Arial"/>
        <family val="2"/>
        <charset val="238"/>
      </rPr>
      <t>Zakonske i druge pravne osnove</t>
    </r>
    <r>
      <rPr>
        <sz val="11"/>
        <color theme="1"/>
        <rFont val="Arial"/>
        <family val="2"/>
        <charset val="238"/>
      </rPr>
      <t xml:space="preserve">:
Članak 89. i 89. a Zakona o odgoju i obrazovanju u osnovnoj i srednjoj školi (NN  87/08, 86/09, 92/10, 105/10, 90/11, 5/12, 16/12, 86/12, 126/12, 94/13, 152/14, 07/17, 68/18, 98/19).
Na navedenoj poziciji osiguravaju se sredstva za naknadu za rad i putne troškove Nacionalnog vijeća, kao i naknade za rad i putne troškove radnim tijelima koje osniva Nacionalno vijeće. Nacionalno vijeće ima predsjednika i 14 članova. Na prijedlog Vlade RH Nacionalno vijeće imenuje i razrješava Hrvatski sabor. Predsjednika imenuje svake četiri godine, a svake dvije godine imenuje po sedam članova Nacionalnog vijeća. </t>
    </r>
  </si>
  <si>
    <t>Broj sastanaka i preporuka Nacionalnog vijeća za odgoj i obrazovanje</t>
  </si>
  <si>
    <t>A577000</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</si>
  <si>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Zakon o sustavu državne uprave (NN 066/19)
U okviru ove aktivnosti osiguravaju se sredstva za pokriće troškova plaća i ostalih rashoda za zaposlene Ministarstva (jubilarne nagrade, otpremnine, pomoći i slično). Također, na aktivnosti se planiraju sredstva za pokriće materijalnih rashoda koji nastaju u redovnom poslovanju Ministarstva u sjedištu i na lokacijama na kojima su smješteni inspektori prosvjetne inspekcije, kao što su troškovi energije, komunalnih usluga, usluga čišćenja, pošte, prijevoza, uredskog materijala, službenih putovanja, raznih intelektualnih usluga i slično.</t>
    </r>
  </si>
  <si>
    <t>A577004</t>
  </si>
  <si>
    <t>PROVEDBA KURIKULARNE REFORME</t>
  </si>
  <si>
    <t>Broj uključenih škola</t>
  </si>
  <si>
    <t>A577012</t>
  </si>
  <si>
    <t>OBRAZOVANJE DJECE HRVATSKIH GRAĐANA U INOZEMSTVU</t>
  </si>
  <si>
    <t>Troškovi plaća zaposlenih učitelja koji provode hrvatsku nastavu u inozemstvu, ostali rashodi za zaposlene te materijalni rashodi (sredstva za izdavanje vize, prijevoz, liječničke svjedodžbe i ostalo).</t>
  </si>
  <si>
    <t>Broj zaposlenih učitelja koji provode hrvatsku nastavu u inozemstvu</t>
  </si>
  <si>
    <t>A577015</t>
  </si>
  <si>
    <t>DRŽAVNE NAGRADE ZA IZUZETNE REZULTATE U OBRAZOVANJU I TEHNIČKOJ KULTURI</t>
  </si>
  <si>
    <t>Broj nagrada/nagrađenih  za  značajna ostvarenja u odgojno-obrazovnoj djelatnosti</t>
  </si>
  <si>
    <t>Broj nagrada/nagrađenih  za  značajna ostvarenja u tehničkoj kulturi</t>
  </si>
  <si>
    <t>A577016</t>
  </si>
  <si>
    <t>PREVENCIJA NASILJA I OVISNOSTI</t>
  </si>
  <si>
    <r>
      <rPr>
        <i/>
        <u/>
        <sz val="11"/>
        <color theme="1"/>
        <rFont val="Arial"/>
        <family val="2"/>
        <charset val="238"/>
      </rPr>
      <t>Zakonske i druge pravne osnove:</t>
    </r>
    <r>
      <rPr>
        <sz val="11"/>
        <color theme="1"/>
        <rFont val="Arial"/>
        <family val="2"/>
        <charset val="238"/>
      </rPr>
      <t xml:space="preserve"> 
Zakon o odgoju i obrazovanju u osnovnoj i srednjoj školi (NN  87/08, 86/09, 92/10, 105/10, 90/11, 5/12, 16/12, 86/12, 126/12, 94/13, 152/14, 07/17, 68/18, 98/19), Nacionalni program prevencije ovisnosti u odgojno-obrazovnom sustavu, te djecu i mlade u sustavu socijalne skrbi; Pravilnik o načinu postupanja odgojno-obrazovnih radnika školskih ustanova u poduzimanju mjera zaštite prava učenika te prijave svakog kršenja tih prava nadležnim tijelima; Protokol o postupanju u slučaju nasilja među djecom i mladima; Protokol o postupanju u slučaju obiteljskog nasilja; Protokol o pokretanju psihološko kriznih intervencija u sustavu odgoja i obrazovanja; Nacionalna strategija suzbijanja zlouporabe droga i Nacionalni akcijski plan suzbijanja zlouporabe droga u Republici Hrvatskoj</t>
    </r>
  </si>
  <si>
    <t>Povećan broj sufinanciranih preventivnih programa nasilja</t>
  </si>
  <si>
    <t>Rad timova za krizne intervencije</t>
  </si>
  <si>
    <t>Povećanje broja korisnika preventivnih programa ovisnosti</t>
  </si>
  <si>
    <t>Povećanje prijava za dodjelu Nagrade Luka Ritz</t>
  </si>
  <si>
    <t>Broj preventivnih programa</t>
  </si>
  <si>
    <t>Broj kriznih intervencija</t>
  </si>
  <si>
    <t>Broj ovisnika uključenih u Projekt resocijalizacije</t>
  </si>
  <si>
    <t>Broj prijava / dodijeljenih nagrada</t>
  </si>
  <si>
    <t xml:space="preserve">30 / 2 </t>
  </si>
  <si>
    <t>30 / 2</t>
  </si>
  <si>
    <t>A577028</t>
  </si>
  <si>
    <t>POTICAJI HRVATSKOJ ZAJEDNICI TEHNIČKE KULTURE</t>
  </si>
  <si>
    <r>
      <rPr>
        <i/>
        <u/>
        <sz val="11"/>
        <color theme="1"/>
        <rFont val="Arial"/>
        <family val="2"/>
        <charset val="238"/>
      </rPr>
      <t>Zakonske i druge pravne osnove:</t>
    </r>
    <r>
      <rPr>
        <sz val="11"/>
        <color theme="1"/>
        <rFont val="Arial"/>
        <family val="2"/>
        <charset val="238"/>
      </rPr>
      <t xml:space="preserve">
Zakon o tehničkoj kulturi, Zakon o udrugama, Pravilnik o uvjetima za obavljanje djelatnosti tehničke kulture, Pravilnik o kriterijima i rokovima za utvrđivanje programa i osiguranje sredstava za financiranje javnih potreba u Republici Hrvatskoj u tehničkoj kulturi, Uredba o kriterijima za odabir korisnika i načinu raspodjele sredstava iz dijela prihoda od igara na sreću</t>
    </r>
  </si>
  <si>
    <t>Financiranje djelatnosti Hrvatske zajednice tehničke kulture i njenih 16 saveza</t>
  </si>
  <si>
    <t>A577124</t>
  </si>
  <si>
    <t>HRVATSKA NASTAVA U INOZEMSTVU</t>
  </si>
  <si>
    <r>
      <rPr>
        <i/>
        <u/>
        <sz val="11"/>
        <color theme="1"/>
        <rFont val="Arial"/>
        <family val="2"/>
        <charset val="238"/>
      </rPr>
      <t>Zakonske i druge prave osnove:</t>
    </r>
    <r>
      <rPr>
        <sz val="11"/>
        <color theme="1"/>
        <rFont val="Arial"/>
        <family val="2"/>
        <charset val="238"/>
      </rPr>
      <t xml:space="preserve"> 
Zakon o odgoju i obrazovanju u osnovnoj i srednjoj školi, Kurikulum hrvatske nastave u inozemstvu, Pravilnik o uvjetima i postupku izbora učitelja za rad u hrvatskoj nastavi u inozemstvu
Organiziranje i provođenje hrvatske nastave u inozemstvu – nastave hrvatskoga jezika i kulture za pripadnike hrvatske manjine i hrvatskoga iseljeništva u 20 država. Posebni su ciljevi osiguravanje infrastrukture za uspješan i aktivan rad nastavnika hrvatske nastave, organiziranje pripremnih seminara za novoizabrane učitelje, stručnih seminara za učitelje u sustavu te suradnja s domaćim i nadležnim inozemnim institucijama</t>
    </r>
  </si>
  <si>
    <t>Održati broj učenika koji pohađaju hrvatsku nastavu u inozemstvu.</t>
  </si>
  <si>
    <t>4 971</t>
  </si>
  <si>
    <t>5 000</t>
  </si>
  <si>
    <t>A577130</t>
  </si>
  <si>
    <t>POTICAJI UDRUGAMA ZA IZVANINSTITUCIONALNI ODGOJ I OBRAZOVANJE DJECE I MLADIH</t>
  </si>
  <si>
    <r>
      <rPr>
        <i/>
        <u/>
        <sz val="11"/>
        <color theme="1"/>
        <rFont val="Arial"/>
        <family val="2"/>
        <charset val="238"/>
      </rPr>
      <t>Zakonske i druge pravne osnove:</t>
    </r>
    <r>
      <rPr>
        <sz val="11"/>
        <color theme="1"/>
        <rFont val="Arial"/>
        <family val="2"/>
        <charset val="238"/>
      </rPr>
      <t xml:space="preserve">
Zakon o udrugama, Zakon o igrama na sreću, Uredba o kriterijima za utvrđivanje korisnika i načinu raspodjele dijela prihoda od igara na sreću, Uredba o kriterijima, mjerilima i postupcima financiranja i ugovaranja programa i projekata od interesa za opće dobro koje provode udruge, Odluka o financijskome planu raspodjele sredstava namijenjenih financiranju projekata udruga koje djeluju u području izvaninstitucionalnoga odgoja i obrazovanja djece i mladih</t>
    </r>
  </si>
  <si>
    <t>Broj projekata udruga u okviru izvaninstitucionalnoga odgoja i obrazovanja</t>
  </si>
  <si>
    <t>A577131</t>
  </si>
  <si>
    <t>POTICAJI OBRAZOVANJA NACIONALNIH MANJINA</t>
  </si>
  <si>
    <r>
      <rPr>
        <i/>
        <u/>
        <sz val="11"/>
        <color theme="1"/>
        <rFont val="Arial"/>
        <family val="2"/>
        <charset val="238"/>
      </rPr>
      <t>Zakonske i druge pravne osnove:</t>
    </r>
    <r>
      <rPr>
        <sz val="11"/>
        <color theme="1"/>
        <rFont val="Arial"/>
        <family val="2"/>
        <charset val="238"/>
      </rPr>
      <t xml:space="preserve"> 
Zakon o odgoju i obrazovanju u osnovnoj i srednjoj školi, Zakon o udžbenicima za osnovnu i srednju školu, Zakon o odgoju i obrazovanju na jeziku i pismu nacionalnih manjina
U sklopu aktivnosti osiguravaju se sredstva za financiranje provedbe odgoja i obrazovanja na jeziku i pismu nacionalnih manjina u skladu sa Zakonom o odgoju i obrazovanju na jeziku i pismu nacionalnih manjina.</t>
    </r>
  </si>
  <si>
    <t>Broj nastavnih materijala na jeziku i pismu nacionalnih manjina</t>
  </si>
  <si>
    <t>Broj učenika osnovnih i srednjih škola za koje je osigurano sufinanciranje udžbenika na jeziku i pismu nacionalnih manjina</t>
  </si>
  <si>
    <t>5 600</t>
  </si>
  <si>
    <t>5 700</t>
  </si>
  <si>
    <t>5 800</t>
  </si>
  <si>
    <t>A577132</t>
  </si>
  <si>
    <t>POTICANJE MEĐUNARODNE OBRAZOVNE SURADNJE ŠKOLA</t>
  </si>
  <si>
    <r>
      <rPr>
        <i/>
        <u/>
        <sz val="11"/>
        <rFont val="Arial"/>
        <family val="2"/>
        <charset val="238"/>
      </rPr>
      <t>Zakonske i druge pravne osnove:</t>
    </r>
    <r>
      <rPr>
        <sz val="11"/>
        <rFont val="Arial"/>
        <family val="2"/>
      </rPr>
      <t xml:space="preserve"> 
Zakon o odgoju i obrazovanju u osnovnoj i srednjoj školi, Odluka o dodjeljivanju novčane potpore školama i drugim institucijama za međunarodnu prosvjetnu suradnju škola. 
</t>
    </r>
    <r>
      <rPr>
        <i/>
        <u/>
        <sz val="11"/>
        <rFont val="Arial"/>
        <family val="2"/>
        <charset val="238"/>
      </rPr>
      <t>Opis aktivnosti:</t>
    </r>
    <r>
      <rPr>
        <sz val="11"/>
        <rFont val="Arial"/>
        <family val="2"/>
      </rPr>
      <t xml:space="preserve">
Osigurati kvalitetan sustav predškolskog, osnovnoškolskog i srednjoškolskog odgoja i obrazovanja, unaprijediti stručne kompetencije odgojno-obrazovnih radnika. Cilj je omogućiti obrazovnim ustanovama i pojedincima ravnopravno sudjelovanje u međunarodnim programima i projektima te daljnje izvršavanje već preuzetih međunarodnih obaveza. U okviru programa se prati i međunarodna obrazovna suradnja koju je Ministarstvo obvezno provoditi u skladu s preuzetim međunarodnim obvezama Republike Hrvatske u području odgoja i obrazovanje i na temelju Strateškog plana Ministarstva. </t>
    </r>
  </si>
  <si>
    <t>Povećanje broja škola i učenika uključenih u projekte međunarodne obrazovne suradnje</t>
  </si>
  <si>
    <t>Povećan broj škola uključenih u UNESCO ASPNet mrežu</t>
  </si>
  <si>
    <t>Povećanje broja obrazovnih djelatnika, učenika i obrazovnih  ustanova uključenih u međunarodne obrazovne programe</t>
  </si>
  <si>
    <t>Unaprjeđenje stručnih kompetencija odgojno-obrazovnih radnika</t>
  </si>
  <si>
    <t>A577133</t>
  </si>
  <si>
    <t>POTICANJE PROGRAMA RADA S DAROVITIM UČENICIMA I STUDENTIMA</t>
  </si>
  <si>
    <r>
      <rPr>
        <i/>
        <u/>
        <sz val="11"/>
        <color theme="1"/>
        <rFont val="Arial"/>
        <family val="2"/>
        <charset val="238"/>
      </rPr>
      <t xml:space="preserve">Zakonske i druge pravne osnove:
</t>
    </r>
    <r>
      <rPr>
        <sz val="11"/>
        <color theme="1"/>
        <rFont val="Arial"/>
        <family val="2"/>
        <charset val="238"/>
      </rPr>
      <t xml:space="preserve">Članak 63. i 142. Zakona o odgoju i obrazovanju u osnovnoj i srednjoj školi
</t>
    </r>
    <r>
      <rPr>
        <i/>
        <u/>
        <sz val="11"/>
        <color theme="1"/>
        <rFont val="Arial"/>
        <family val="2"/>
        <charset val="238"/>
      </rPr>
      <t xml:space="preserve">Opis aktivnosti:
</t>
    </r>
    <r>
      <rPr>
        <sz val="11"/>
        <color theme="1"/>
        <rFont val="Arial"/>
        <family val="2"/>
        <charset val="238"/>
      </rPr>
      <t>Obrazovanje učenika s posebnim odgojno-obrazovnim potrebama provodi se u skladu sa Zakonom o odgoju i obrazovanju u osnovnoj i srednjoj školi. Strateški plan Ministarstva kao jedan od načina ostvarenja cilja održive kvalitete odgojno-obrazovnog sustava pretpostavlja osiguranje prohodnog i učinkovitog sustava osnovnoškolskoga i srednjoškolskoga odgoja. To uključuje povećanje programa dodatne nastave i izvannastavnih sadržaja za darovite učenike kao i donošenje propisa koji će definirati uvjete i način poticanja darovitih učenika. Osiguravaju se sredstva za programe osnovnih i srednjih škola za rad s darovitim učenicima, sufinanciranje učenika na međunarodnim natjecanjima i olimpijadama.</t>
    </r>
  </si>
  <si>
    <t>Povećan broj odgojno-obrazovnih ustanova koje se bave poticanjem rada s darovitim učenicima</t>
  </si>
  <si>
    <t>Povećanje broja darovitih učenika kojima su pruženi dodatni specifični oblici podrške u skladu s njihovim potrebama, sklonostima i sposobnostima</t>
  </si>
  <si>
    <t>10 000</t>
  </si>
  <si>
    <t>16 250</t>
  </si>
  <si>
    <t>17 000</t>
  </si>
  <si>
    <t>A577137</t>
  </si>
  <si>
    <t>POSEBNI PROGRAMI OBRAZOVANJA ZA PROVOĐENJE PROGRAMA NACIONALNIH MANJINA</t>
  </si>
  <si>
    <r>
      <rPr>
        <i/>
        <u/>
        <sz val="11"/>
        <color theme="1"/>
        <rFont val="Arial"/>
        <family val="2"/>
        <charset val="238"/>
      </rPr>
      <t xml:space="preserve">Zakonske i druge pravne osnove:
</t>
    </r>
    <r>
      <rPr>
        <sz val="11"/>
        <color theme="1"/>
        <rFont val="Arial"/>
        <family val="2"/>
        <charset val="238"/>
      </rPr>
      <t xml:space="preserve">Zakon o odgoju i obrazovanju na jeziku i pismu nacionalnih manjina; Ustavni zakon o pravima nacionalnih manjina; Zakon o uporabi jezika i pisma nacionalnih manjina u RH; Zakon o odgoju i obrazovanju na jeziku i pismu nacionalnih manjina
</t>
    </r>
    <r>
      <rPr>
        <i/>
        <u/>
        <sz val="11"/>
        <color theme="1"/>
        <rFont val="Arial"/>
        <family val="2"/>
        <charset val="238"/>
      </rPr>
      <t xml:space="preserve">Opis aktivnosti:
</t>
    </r>
    <r>
      <rPr>
        <sz val="11"/>
        <color theme="1"/>
        <rFont val="Arial"/>
        <family val="2"/>
        <charset val="238"/>
      </rPr>
      <t>Hrvatski zakonodavni okvir osigurava iznimno visoke standarde za obrazovanje na jeziku i pismu nacionalnih manjina. Pripadnici nacionalnih manjina imaju mogućnost obrazovati se na materinskom jeziku na svim stupnjevima obrazovanja od predškolskog do visokoškolskog. Odgoj i obrazovanje na jeziku i pismu nacionalnih manjina sastavni je dio cjelokupnog sustava odgoja i obrazovanja te se temeljni dokumenti obrazovne politike odnose i na ovaj segment obrazovnog sustava. Osim toga sufinanciraju se i stručna usavršavanja odgojitelja, učitelja i nastavnika na državnoj razini u RH i matičnim zemljama; ljetnih škola u RH i matičnim zemljama učenika pripadnika nacionalnih manjina; tečaja materinskog jezika i natjecanja za učenike u nastavi na jeziku i pismu nacionalnih manjina; učenja materinskog jezika na daljinu (</t>
    </r>
    <r>
      <rPr>
        <i/>
        <sz val="11"/>
        <color theme="1"/>
        <rFont val="Arial"/>
        <family val="2"/>
        <charset val="238"/>
      </rPr>
      <t>e-learning</t>
    </r>
    <r>
      <rPr>
        <sz val="11"/>
        <color theme="1"/>
        <rFont val="Arial"/>
        <family val="2"/>
        <charset val="238"/>
      </rPr>
      <t>).</t>
    </r>
  </si>
  <si>
    <t xml:space="preserve">Broj potpora kojima se osiguravaju posebni oblici nastave (izvaninstitucionalno učenje jezika i kulture nacionalnih manjina) te posebni programi </t>
  </si>
  <si>
    <t>A578041</t>
  </si>
  <si>
    <t>POMOĆNICI U NASTAVI ZA DJECU S TEŠKOĆAMA U RAZVOJU</t>
  </si>
  <si>
    <r>
      <rPr>
        <i/>
        <u/>
        <sz val="11"/>
        <color theme="1"/>
        <rFont val="Arial"/>
        <family val="2"/>
        <charset val="238"/>
      </rPr>
      <t xml:space="preserve">Zakonske i druge pravne osnove:
</t>
    </r>
    <r>
      <rPr>
        <sz val="11"/>
        <color theme="1"/>
        <rFont val="Arial"/>
        <family val="2"/>
        <charset val="238"/>
      </rPr>
      <t xml:space="preserve">Zakon o odgoju i obrazovanju u osnovnoj i srednjoj školi, Pravilnik o osnovnoškolskom odgoju i srednjoškolskom obrazovanju učenika s teškoćama u razvoju
</t>
    </r>
    <r>
      <rPr>
        <i/>
        <u/>
        <sz val="11"/>
        <color theme="1"/>
        <rFont val="Arial"/>
        <family val="2"/>
        <charset val="238"/>
      </rPr>
      <t>Opis aktivnosti</t>
    </r>
    <r>
      <rPr>
        <sz val="11"/>
        <color theme="1"/>
        <rFont val="Arial"/>
        <family val="2"/>
        <charset val="238"/>
      </rPr>
      <t>:
Omogućava se potpuno uključivanje učenika s teškoćama u odgojno-obrazovni sustav. Učenici s teškoćama na temelju utvrđenog psihofizičkog stanja i rješenja o primjerenom programu školovanja ureda državne uprave nadležnog za obrazovanje ostvaruju pravo na primjerene programe i primjerene oblike potpore njihovom školovanju. Primjereni programi i oblici školovanja, kao i primjereni oblici potpore ostvaruju se kroz programsku i profesionalnu potporu te prostornu i pedagoško-didaktičku prilagodbu. Profesionalnu potporu učenicima s teškoćama u sustavu odgoja i obrazovanja, pored stručnih djelatnika predškolskih, osnovnoškolskih i srednjoškolskih redovitih i posebnih ustanova, pružaju i stručnjaci različitih specijalnosti, savjetnici agencija i pomoćnici u nastavi.</t>
    </r>
  </si>
  <si>
    <t xml:space="preserve">Broj udruga koje osiguravaju pomoćnike u nastavi učenicima s teškoćama u razvoju </t>
  </si>
  <si>
    <t>Broj pomoćnika koji pružaju podršku učenicima s teškoćama u razvoju</t>
  </si>
  <si>
    <t xml:space="preserve">Broj učenika s teškoćama u razvoju kojima je pružena potpora putem osiguravanja pomoćnika u nastavi </t>
  </si>
  <si>
    <t>A578042</t>
  </si>
  <si>
    <t>OSIGURANJE UČENIKA I STUDENATA NA PRAKTIČNOJ NASTAVI I STRUČNOJ PRAKSI</t>
  </si>
  <si>
    <r>
      <rPr>
        <i/>
        <u/>
        <sz val="11"/>
        <color theme="1"/>
        <rFont val="Arial"/>
        <family val="2"/>
        <charset val="238"/>
      </rPr>
      <t>Zakonske i druge pravne osnove:</t>
    </r>
    <r>
      <rPr>
        <sz val="11"/>
        <color theme="1"/>
        <rFont val="Arial"/>
        <family val="2"/>
        <charset val="238"/>
      </rPr>
      <t xml:space="preserve">
Zakon o doprinosima
</t>
    </r>
    <r>
      <rPr>
        <i/>
        <u/>
        <sz val="11"/>
        <color theme="1"/>
        <rFont val="Arial"/>
        <family val="2"/>
        <charset val="238"/>
      </rPr>
      <t>Opis aktivnosti:</t>
    </r>
    <r>
      <rPr>
        <sz val="11"/>
        <color theme="1"/>
        <rFont val="Arial"/>
        <family val="2"/>
        <charset val="238"/>
      </rPr>
      <t xml:space="preserve">
Sredstva su osigurana za doprinose za mirovinsko i zdravstveno osiguranje učenika na praktičnoj nastavi i stručnoj praksi za slučajeve invalidnosti i tjelesnog oštećenja zbog ozljede na radu ili profesionalne bolesti i to: 
• posebni doprinos za mirovinsko osiguranje za osobe osigurane u određenim okolnostima (za osiguranika tog osiguranja) po stopi od 1%  
• posebni doprinos za zaštitu zdravlja na radu (za osiguranika tog osiguranja) po stopi od 0,1% ostvarivanje prava na zdravstvenu zaštitu i pravo na novčanu naknadu učenika.  
Osnovica za obračun doprinosa umnožak je iznosa prosječne plaće i koeficijenta 0,38 (utvrđenu razmjerno broju dana koje je učenik proveo na praktičnoj nastavi, stručnoj praksi ili stručnom putovanju), a obveznik obračunavanja i plaćanja doprinosa jest Republika Hrvatska putem ministarstva nadležnog za obrazovanje.</t>
    </r>
  </si>
  <si>
    <t>Broj učenika osiguranih na praktičnoj nastavi i stručnoj praksi</t>
  </si>
  <si>
    <t>73 885</t>
  </si>
  <si>
    <t>74 885</t>
  </si>
  <si>
    <t>75 500</t>
  </si>
  <si>
    <t>76 300</t>
  </si>
  <si>
    <t>A578045</t>
  </si>
  <si>
    <t>SUFINANCIRANJE NASTAVNIH MATERIJALA I OPREME ZA UČENIKE OSNOVNIH I SREDNJIH ŠKOLA</t>
  </si>
  <si>
    <r>
      <rPr>
        <i/>
        <u/>
        <sz val="11"/>
        <color theme="1"/>
        <rFont val="Arial"/>
        <family val="2"/>
        <charset val="238"/>
      </rPr>
      <t xml:space="preserve">Zakonske i druge pravne osnove: 
</t>
    </r>
    <r>
      <rPr>
        <sz val="11"/>
        <color theme="1"/>
        <rFont val="Arial"/>
        <family val="2"/>
        <charset val="238"/>
      </rPr>
      <t xml:space="preserve">Zakon o udžbenicima za osnovnu i srednju školu, Zakon o zaštiti vojnih i civilnih invalida rata, Zakon o protuminskom djelovanju, Zakon o socijalnoj skrbi
</t>
    </r>
    <r>
      <rPr>
        <i/>
        <u/>
        <sz val="11"/>
        <color theme="1"/>
        <rFont val="Arial"/>
        <family val="2"/>
        <charset val="238"/>
      </rPr>
      <t>Opis aktivnosti:</t>
    </r>
    <r>
      <rPr>
        <sz val="11"/>
        <color theme="1"/>
        <rFont val="Arial"/>
        <family val="2"/>
        <charset val="238"/>
      </rPr>
      <t>Provedbu mjere Osiguranje potpore učenicima osnovnih i srednjih škola koji žive u nepovoljnim socioekonomskim prilikama Ministarstvo znanosti i obrazovanja provodi u okviru intersektorske suradnje s Ministarstvom za demografiju, obitelj, mlade i socijalnu politiku, Hrvatskim centrom za razminiranje, Centrima za socijalnu skrb i uredima državne uprave nadležnima za ostvarivanje prava vojnih i civilnih invalida rata. Stoga se na ovoj aktivnosti planira sufinanciranje udžbenika i tableta za frontalnu provedbu kurikularne reforme.</t>
    </r>
  </si>
  <si>
    <t>Broj korisnika/učenika kojima je isplaćena naknada za sufinanciranje udžbenika</t>
  </si>
  <si>
    <t>14 714</t>
  </si>
  <si>
    <t>A578059</t>
  </si>
  <si>
    <t>EUROPSKA MREŽA ŠKOLA - EUROPEAN SCHOOLNET</t>
  </si>
  <si>
    <r>
      <rPr>
        <i/>
        <u/>
        <sz val="11"/>
        <color theme="1"/>
        <rFont val="Arial"/>
        <family val="2"/>
        <charset val="238"/>
      </rPr>
      <t xml:space="preserve">Zakonske i druge pravne osnove: 
</t>
    </r>
    <r>
      <rPr>
        <sz val="11"/>
        <color theme="1"/>
        <rFont val="Arial"/>
        <family val="2"/>
        <charset val="238"/>
      </rPr>
      <t xml:space="preserve">Zakon o odgoju i obrazovanju u osnovnoj i srednjoj školi
</t>
    </r>
    <r>
      <rPr>
        <i/>
        <u/>
        <sz val="11"/>
        <color theme="1"/>
        <rFont val="Arial"/>
        <family val="2"/>
        <charset val="238"/>
      </rPr>
      <t xml:space="preserve">Opis aktivnosti: </t>
    </r>
    <r>
      <rPr>
        <sz val="11"/>
        <color theme="1"/>
        <rFont val="Arial"/>
        <family val="2"/>
        <charset val="238"/>
      </rPr>
      <t>European Schoolnet je mreža 34 europskih ministarstava obrazovanja, sa sjedištem u Bruxellesu. Kao neprofitnoj organizaciji, cilj im je stvoriti inovacije u učenju i učenju ključnih zainteresiranih strana: ministarstava obrazovanja, škola, nastavnika. Sredstava su osigurana za članstvo u mreži europskih škola European schoolnet.</t>
    </r>
  </si>
  <si>
    <t>Primijenjena znanja i vještine temeljem iskustva</t>
  </si>
  <si>
    <t>A579004</t>
  </si>
  <si>
    <t>POTICANJE IZVANNASTAVNIH AKTIVNOSTI U OŠ</t>
  </si>
  <si>
    <r>
      <rPr>
        <i/>
        <u/>
        <sz val="11"/>
        <color theme="1"/>
        <rFont val="Arial"/>
        <family val="2"/>
        <charset val="238"/>
      </rPr>
      <t xml:space="preserve">Zakonske i druge pravne osnove:
</t>
    </r>
    <r>
      <rPr>
        <sz val="11"/>
        <color theme="1"/>
        <rFont val="Arial"/>
        <family val="2"/>
        <charset val="238"/>
      </rPr>
      <t xml:space="preserve">Zakon o odgoju i obrazovanju u osnovnoj i srednjoj školi
</t>
    </r>
    <r>
      <rPr>
        <i/>
        <u/>
        <sz val="11"/>
        <color theme="1"/>
        <rFont val="Arial"/>
        <family val="2"/>
        <charset val="238"/>
      </rPr>
      <t xml:space="preserve">Opis aktivnosti:
</t>
    </r>
    <r>
      <rPr>
        <sz val="11"/>
        <color theme="1"/>
        <rFont val="Arial"/>
        <family val="2"/>
        <charset val="238"/>
      </rPr>
      <t xml:space="preserve">Cilj programa je unaprijediti rad odgojno obrazovnih ustanova, poticati izvannastavne aktivnosti u osnovnim i srednjim školama te unaprijediti rad s darovitim učenicima. Provođenjem izvannastavnih aktivnosti u osnovnim školama dodatno se potiče aktivno uključivanje djece i mladih, a s ciljem motiviranja učenika za odabir zdravih stilova života, pravilnog organiziranja slobodnog vremena, razvijanja samopoštovanja i socijalnih vještina.  </t>
    </r>
  </si>
  <si>
    <t>Poticanje izvannastavnih aktivnosti</t>
  </si>
  <si>
    <t>Obljetnice OŠ</t>
  </si>
  <si>
    <t>Manifestacija/sudjelovanja hrvatskih učenika na međunarodnoj razini</t>
  </si>
  <si>
    <t>A580003</t>
  </si>
  <si>
    <t>POTICANJE IZVANNASTAVNIH AKTIVNOSTI U SREDNJIM ŠKOLAMA I VISOKOŠKOLSKOM OBRAZOVANJU</t>
  </si>
  <si>
    <r>
      <rPr>
        <i/>
        <u/>
        <sz val="11"/>
        <color theme="1"/>
        <rFont val="Arial"/>
        <family val="2"/>
        <charset val="238"/>
      </rPr>
      <t xml:space="preserve">Zakonske i druge pravne osnove:
</t>
    </r>
    <r>
      <rPr>
        <sz val="11"/>
        <color theme="1"/>
        <rFont val="Arial"/>
        <family val="2"/>
        <charset val="238"/>
      </rPr>
      <t xml:space="preserve">Zakon o odgoju i obrazovanju u osnovnoj i srednjoj školi
</t>
    </r>
    <r>
      <rPr>
        <i/>
        <u/>
        <sz val="11"/>
        <color theme="1"/>
        <rFont val="Arial"/>
        <family val="2"/>
        <charset val="238"/>
      </rPr>
      <t xml:space="preserve">Opis aktivnosti:
</t>
    </r>
    <r>
      <rPr>
        <sz val="11"/>
        <color theme="1"/>
        <rFont val="Arial"/>
        <family val="2"/>
        <charset val="238"/>
      </rPr>
      <t>Raspodjela financijskih sredstava za sufinanciranje obljetnica srednjih škola, časopisa od značenja za srednjoškolsko obrazovanje i održavanje manifestacija u okviru izvannastavnih aktivnosti srednjih škola. Cilj je razvijati sustav osiguranja kvalitete na svim razinama sustava odgoja i obrazovanja i osigurati kvalitetan sustav predškolskog, osnovnoškolskog i srednjoškolskog odgoja i obrazovanja.</t>
    </r>
  </si>
  <si>
    <t>Obljetnice SŠ</t>
  </si>
  <si>
    <t>A733051</t>
  </si>
  <si>
    <t>PROGRAMI IZRADE UDŽBENIKA ZA SLIJEPE I SLABOVIDNE UČENIKE I STUDENTE</t>
  </si>
  <si>
    <r>
      <rPr>
        <i/>
        <u/>
        <sz val="11"/>
        <color theme="1"/>
        <rFont val="Arial"/>
        <family val="2"/>
        <charset val="238"/>
      </rPr>
      <t xml:space="preserve">Zakonske i druge pravne osnove: 
</t>
    </r>
    <r>
      <rPr>
        <sz val="11"/>
        <color theme="1"/>
        <rFont val="Arial"/>
        <family val="2"/>
        <charset val="238"/>
      </rPr>
      <t xml:space="preserve">Zakon o odgoju i obrazovanju u osnovnoj i srednjoj školi, Zakon o udžbenicima za osnovnu i srednju školu
</t>
    </r>
    <r>
      <rPr>
        <i/>
        <u/>
        <sz val="11"/>
        <color theme="1"/>
        <rFont val="Arial"/>
        <family val="2"/>
        <charset val="238"/>
      </rPr>
      <t xml:space="preserve">Opis aktivnosti:
</t>
    </r>
    <r>
      <rPr>
        <sz val="11"/>
        <color theme="1"/>
        <rFont val="Arial"/>
        <family val="2"/>
        <charset val="238"/>
      </rPr>
      <t>Na ovoj aktivnosti planiraju se sredstva za financiranje projekata za prilagodbu i izradu udžbenika/literature za slijepe i slabovidne učenike za školsku godinu 2019./2020. Plan je financirati 12 projekata koji će omogućiti prilagodbu i izradu udžbenika/literature slijepim i slabovidnim učenicima u cilju unaprjeđivanja kvalitete osnovnoškolskog i srednjoškolskog obrazovanja sukladno njihovim mogućnostima i potrebama.</t>
    </r>
  </si>
  <si>
    <t xml:space="preserve">Broj projekata za prilagodbu i izradu udžbenika/literature za slijepe i slabovidne učenike </t>
  </si>
  <si>
    <t>A767002</t>
  </si>
  <si>
    <t>IZRADA DEFICITARNIH UDŽBENIKA U ŠKOLSTVU</t>
  </si>
  <si>
    <r>
      <rPr>
        <i/>
        <u/>
        <sz val="11"/>
        <color theme="1"/>
        <rFont val="Arial"/>
        <family val="2"/>
        <charset val="238"/>
      </rPr>
      <t>Zakonske i druge pravne osnove:</t>
    </r>
    <r>
      <rPr>
        <sz val="11"/>
        <color theme="1"/>
        <rFont val="Arial"/>
        <family val="2"/>
        <charset val="238"/>
      </rPr>
      <t xml:space="preserve"> 
Zakon o udžbenicima za osnovnu i srednju školu
</t>
    </r>
    <r>
      <rPr>
        <i/>
        <u/>
        <sz val="11"/>
        <color theme="1"/>
        <rFont val="Arial"/>
        <family val="2"/>
        <charset val="238"/>
      </rPr>
      <t xml:space="preserve">Opis aktivnosti:
</t>
    </r>
    <r>
      <rPr>
        <sz val="11"/>
        <color theme="1"/>
        <rFont val="Arial"/>
        <family val="2"/>
        <charset val="238"/>
      </rPr>
      <t>U okviru aktivnosti planira se sufinanciranje izrade i tisaka deficitarnih udžbenika za učenike s teškoćama u razvoju i za udžbenike male naklade za strukovne programe.</t>
    </r>
  </si>
  <si>
    <t>Broj sufinanciranih udžbenika za učenike s teškoćama u razvoju i za udžbenike male naklade za strukovne programe</t>
  </si>
  <si>
    <t>A767003</t>
  </si>
  <si>
    <t>SREDNJOŠKOLSKE STIPENDIJE ZA UČENIKE ROME</t>
  </si>
  <si>
    <r>
      <rPr>
        <i/>
        <u/>
        <sz val="11"/>
        <color theme="1"/>
        <rFont val="Arial"/>
        <family val="2"/>
        <charset val="238"/>
      </rPr>
      <t xml:space="preserve">Zakonske i druge pravne osnove: 
</t>
    </r>
    <r>
      <rPr>
        <sz val="11"/>
        <color theme="1"/>
        <rFont val="Arial"/>
        <family val="2"/>
        <charset val="238"/>
      </rPr>
      <t xml:space="preserve">Nacionalna strategija za uključivanje Roma 2013.-2020. godine; Zakon o odgoju i obrazovanju na jeziku i pismu nacionalnih manjina
</t>
    </r>
    <r>
      <rPr>
        <i/>
        <u/>
        <sz val="11"/>
        <color theme="1"/>
        <rFont val="Arial"/>
        <family val="2"/>
        <charset val="238"/>
      </rPr>
      <t xml:space="preserve">Opis aktivnosti:
</t>
    </r>
    <r>
      <rPr>
        <sz val="11"/>
        <color theme="1"/>
        <rFont val="Arial"/>
        <family val="2"/>
        <charset val="238"/>
      </rPr>
      <t>Ministarstvo temeljem Nacionalne strategije za uključivanje Roma 2013.-2020. godine osigurava sredstva za provedbu aktivnosti definirani navedenom strategijom. Ministarstvo na ovoj aktivnosti osigurava sredstva za stipendije za učenike srednjih škola, pripadnike romske nacionalne manjine za vrijeme redovnog školovanja, sukladno javnom pozivu. Mjesečna stipendija iznosi 500 kuna, odnosno 300 kuna ukoliko učenik mijenja program školovanja tijekom svog obrazovanja.</t>
    </r>
  </si>
  <si>
    <t>Broj dodijeljenih stipendija učenicima pripadnicima romske nacionalne manjine u srednjim školama</t>
  </si>
  <si>
    <t>A767004</t>
  </si>
  <si>
    <t>NAOBRAZBA DJECE U ALTERNATIVNIM ŠKOLAMA</t>
  </si>
  <si>
    <r>
      <rPr>
        <i/>
        <u/>
        <sz val="11"/>
        <color theme="1"/>
        <rFont val="Arial"/>
        <family val="2"/>
        <charset val="238"/>
      </rPr>
      <t xml:space="preserve">Zakonske i druge pravne osnove:
</t>
    </r>
    <r>
      <rPr>
        <sz val="11"/>
        <color theme="1"/>
        <rFont val="Arial"/>
        <family val="2"/>
        <charset val="238"/>
      </rPr>
      <t xml:space="preserve">Zakon o odgoju i obrazovanju u osnovnoj i srednjoj školi
</t>
    </r>
    <r>
      <rPr>
        <i/>
        <u/>
        <sz val="11"/>
        <color theme="1"/>
        <rFont val="Arial"/>
        <family val="2"/>
        <charset val="238"/>
      </rPr>
      <t xml:space="preserve">Opis aktivnosti:
</t>
    </r>
    <r>
      <rPr>
        <sz val="11"/>
        <color theme="1"/>
        <rFont val="Arial"/>
        <family val="2"/>
        <charset val="238"/>
      </rPr>
      <t>Raspodjela financijskih sredstava za sufinanciranje rada privatnih alternativnih škola s pravom javnosti koje su dobile odobrenje za rad i dostavile podatke o upisu učenika u školskoj godini. Cilj je razvijanje učinkovite mreže odgojno-obrazovnih ustanova i kvalifikacija/programa/kurikuluma usmjerenih k razvoju ljudskih potencijala te usklađenih s potrebama društva i tržišta rada i pružati potporu učenicima osnovnih i srednjih škola u razvoju kompetencija u skladu s njihovim sposobnostima.</t>
    </r>
  </si>
  <si>
    <t>Broj sufinanciranih alternativnih škola</t>
  </si>
  <si>
    <t>A767008</t>
  </si>
  <si>
    <t>SUBVENCIONIRANJE KAMATA ZA STANOVE UČITELJA</t>
  </si>
  <si>
    <r>
      <rPr>
        <i/>
        <u/>
        <sz val="11"/>
        <color theme="1"/>
        <rFont val="Arial"/>
        <family val="2"/>
        <charset val="238"/>
      </rPr>
      <t xml:space="preserve">Zakonske i druge pravne osnove: 
</t>
    </r>
    <r>
      <rPr>
        <sz val="11"/>
        <color theme="1"/>
        <rFont val="Arial"/>
        <family val="2"/>
        <charset val="238"/>
      </rPr>
      <t xml:space="preserve">Odluka o uvjetima i načinu odobravanja subvencioniranih kamata za stambene kredite učitelja u osnovnim školama te profesora u srednjim školama s nestručno zastupljenom nastavom za 2007. godinu
</t>
    </r>
    <r>
      <rPr>
        <i/>
        <u/>
        <sz val="11"/>
        <color theme="1"/>
        <rFont val="Arial"/>
        <family val="2"/>
        <charset val="238"/>
      </rPr>
      <t xml:space="preserve">Opis aktivnosti:
</t>
    </r>
    <r>
      <rPr>
        <sz val="11"/>
        <color theme="1"/>
        <rFont val="Arial"/>
        <family val="2"/>
        <charset val="238"/>
      </rPr>
      <t>Na temelju Odluke o uvjetima i načinu odobravanja subvencioniranih kamata za stambene kredite učitelja u osnovim školama te profesora u srednjim školama s nestručno zastupljenom nastavom za 2007. godinu, Povjerenstvo za utvrđivanje ispunjavanje uvjeta za odobravanmje subvencioniranih kamata za stambene kredite izdalo je prethodno odobrenje za 22 učitelja osnovnih škola i 7 profesora srednjih škola o ispunjavanju uvjeta za subvencioniranu kamatu za stambene kredite.</t>
    </r>
  </si>
  <si>
    <t>Izvršenje ugovornih obveza</t>
  </si>
  <si>
    <t>A767015</t>
  </si>
  <si>
    <t>PROVEDBA NACIONALNE STRATEGIJE ZA UKLJUČIVANJE ROMA 2013.-2020.</t>
  </si>
  <si>
    <r>
      <rPr>
        <i/>
        <u/>
        <sz val="11"/>
        <color theme="1"/>
        <rFont val="Arial"/>
        <family val="2"/>
        <charset val="238"/>
      </rPr>
      <t xml:space="preserve">Zakonske i druge pravne osnove:
</t>
    </r>
    <r>
      <rPr>
        <sz val="11"/>
        <color theme="1"/>
        <rFont val="Arial"/>
        <family val="2"/>
        <charset val="238"/>
      </rPr>
      <t xml:space="preserve">Zakon o odgoju i obrazovanju u osnovnoj i srednjoj školi; Nacionalna strategija za uključivanje Roma za razdoblje od 2013. do 2020.godine; Zakon o predškolskom odgoju i obrazovanju; Pravilnik o sadržaju i trajanju programa predškole.
</t>
    </r>
    <r>
      <rPr>
        <i/>
        <u/>
        <sz val="11"/>
        <color theme="1"/>
        <rFont val="Arial"/>
        <family val="2"/>
        <charset val="238"/>
      </rPr>
      <t xml:space="preserve">Opis aktivnosti:
</t>
    </r>
    <r>
      <rPr>
        <sz val="11"/>
        <color theme="1"/>
        <rFont val="Arial"/>
        <family val="2"/>
        <charset val="238"/>
      </rPr>
      <t>Nacionalnom strategijom za uključivanje Roma za razdoblje od 2013. do 2020. godine prioritetna politika Strategije za uključivanje Roma je i obrazovanje Roma, napose, predškolski odgoj i obrazovanje. Na taj način odgoj i obrazovanje romske nacionalne manjine su svrstani u strateške okvire Republike Hrvatske u području obrazovanja. Ministarstvo temeljito i konstruktivno prati provedbu Akcijskog plana provedbe Nacionalne strategije za Rome. Ministarstvo sredstvima ove aktivnosti sufinancira predškolski odgoj i program predškole pripadnika romske nacionalne manjine te roditeljski udio i aktivnosti nakon nastave (produženi boravak, škola u prirodi, maturalna putovanja), smještaj i prehranu u učeničkim domovima, rad romskih pomagača te dodatnu i dopunsku nastavu za učenike koji ne znaju ili nedovoljno poznaju hrvatski jezik.</t>
    </r>
  </si>
  <si>
    <t>Povećanje broja djece pripadnika romske nacionalne manjine koja su uključena u programe predškolskog odgoja i predškole</t>
  </si>
  <si>
    <t>A768054</t>
  </si>
  <si>
    <t>DODATNA SREDSTVA IZRAVNANJA ZA DECENTRALIZIRANE FUNKCIJE</t>
  </si>
  <si>
    <r>
      <rPr>
        <i/>
        <u/>
        <sz val="11"/>
        <color theme="1"/>
        <rFont val="Arial"/>
        <family val="2"/>
        <charset val="238"/>
      </rPr>
      <t xml:space="preserve">Zakonske i druge pravne osnove:
</t>
    </r>
    <r>
      <rPr>
        <sz val="11"/>
        <color theme="1"/>
        <rFont val="Arial"/>
        <family val="2"/>
        <charset val="238"/>
      </rPr>
      <t xml:space="preserve">Članak 143. stavak 7. Zakona o odgoju i obrazovanju u osnovnoj i srednjoj školi, Uredba o načinu financiranja decentraliziranih funkcija te izračuna iznosa pomoći izravnanja za decentralizirane funkcije JLP(R)S
</t>
    </r>
    <r>
      <rPr>
        <i/>
        <u/>
        <sz val="11"/>
        <color theme="1"/>
        <rFont val="Arial"/>
        <family val="2"/>
        <charset val="238"/>
      </rPr>
      <t xml:space="preserve">Opis aktivnosti:
</t>
    </r>
    <r>
      <rPr>
        <sz val="11"/>
        <color theme="1"/>
        <rFont val="Arial"/>
        <family val="2"/>
        <charset val="238"/>
      </rPr>
      <t>Sredstva za financiranje materijalnih, financijskih i kapitalnih rashoda osnovnog i srednjeg školstva definirana su godišnjim odlukama Vlade RH o kriterijima i mjerilima za utvrđivanje bilančnih prava za financiranje minimalnog financijskog standarda javnih potreba osnovnog i srednjeg školstva. 
U skladu sa Zakonom o financiranju jedinica lokalne i područne (regionalne) samouprave gradovi, županije i Grad Zagreb ostvaruju prihode iz dodatnog udjela poreza na dohodak za decentralizirane funkcije, i to 1,9% za osnovno školstvo i 1,3% za srednje školstvo. Ako iz dodatnog udjela poreza na dohodak ne ostvare sredstva do iznosa bilančnih prava za financiranje decentraliziranih funkcija osnovnog i srednjeg školstva, gradovi, županije i Grad Zagreb ostvaruju pravo na sredstva iz državnog proračuna planirana u okviru ove aktivnosti.</t>
    </r>
  </si>
  <si>
    <t>Isplaćene pomoći kako bi se osigurala minimalna razina financijskog standarda za sve nositelje financiranja u RH</t>
  </si>
  <si>
    <t>A768058</t>
  </si>
  <si>
    <t>PREUZETE OBVEZE PO MEĐUNARODNIM UGOVORIMA</t>
  </si>
  <si>
    <r>
      <rPr>
        <i/>
        <u/>
        <sz val="11"/>
        <color theme="1"/>
        <rFont val="Arial"/>
        <family val="2"/>
        <charset val="238"/>
      </rPr>
      <t xml:space="preserve">Zakonske i druge pravne osnove:
</t>
    </r>
    <r>
      <rPr>
        <sz val="11"/>
        <color theme="1"/>
        <rFont val="Arial"/>
        <family val="2"/>
        <charset val="238"/>
      </rPr>
      <t xml:space="preserve">Zakon o odgoju i obrazovanju u osnovnoj i srednjoj školi
</t>
    </r>
    <r>
      <rPr>
        <i/>
        <u/>
        <sz val="11"/>
        <color theme="1"/>
        <rFont val="Arial"/>
        <family val="2"/>
        <charset val="238"/>
      </rPr>
      <t xml:space="preserve">Opis aktivnosti:
</t>
    </r>
    <r>
      <rPr>
        <sz val="11"/>
        <color theme="1"/>
        <rFont val="Arial"/>
        <family val="2"/>
        <charset val="238"/>
      </rPr>
      <t>Sredstva su osigurana za izvođenje nastave prema standardiziranom programu međunarodne institucije, a koji se provodi i u drugim državama čime se osigurava unapređivanje uvjeta za rad, kvalitete i raznolikosti u sustavu odgoja i obrazovanja.</t>
    </r>
  </si>
  <si>
    <t>A818021</t>
  </si>
  <si>
    <t>PRIMJENA UDŽBENIČKOG STANDARDA</t>
  </si>
  <si>
    <r>
      <rPr>
        <i/>
        <u/>
        <sz val="11"/>
        <color theme="1"/>
        <rFont val="Arial"/>
        <family val="2"/>
        <charset val="238"/>
      </rPr>
      <t>Zakonske i druge pravne osnove:</t>
    </r>
    <r>
      <rPr>
        <sz val="11"/>
        <color theme="1"/>
        <rFont val="Arial"/>
        <family val="2"/>
        <charset val="238"/>
      </rPr>
      <t xml:space="preserve"> 
Zakon o udžbenicima za osnovnu i srednju školu
</t>
    </r>
    <r>
      <rPr>
        <i/>
        <u/>
        <sz val="11"/>
        <color theme="1"/>
        <rFont val="Arial"/>
        <family val="2"/>
        <charset val="238"/>
      </rPr>
      <t xml:space="preserve">Opis aktivnosti:
</t>
    </r>
    <r>
      <rPr>
        <sz val="11"/>
        <color theme="1"/>
        <rFont val="Arial"/>
        <family val="2"/>
        <charset val="238"/>
      </rPr>
      <t>U okviru aktivnosti osigurana su financijska sredstva za aktivnosti vezane uz stručnu prosudbu udžbenika za eksperimentalnu i frontalnu provedbu kurikularne reforme.</t>
    </r>
  </si>
  <si>
    <t>Broj prosuđenih udžbenika</t>
  </si>
  <si>
    <t>A818035</t>
  </si>
  <si>
    <t>MENTORI I STRUČNI ISPITI U OSNOVNIM I SREDNJIM ŠKOLAMA</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</si>
  <si>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odgoju i obrazovanju u osnovnoj i srednjoj školi; Pravilnik o polaganju stručnog ispita učitelja i stručnih suradnika u osnovnom školstvu i nastavnika u srednjem školstvu; Pravilnik o uvjetima i načinu stjecanja stručnih zvanja u knjižničarskoj struci
</t>
    </r>
    <r>
      <rPr>
        <i/>
        <u/>
        <sz val="11"/>
        <color theme="1"/>
        <rFont val="Arial"/>
        <family val="2"/>
        <charset val="238"/>
      </rPr>
      <t xml:space="preserve">Opis aktivnosti:
</t>
    </r>
    <r>
      <rPr>
        <sz val="11"/>
        <color theme="1"/>
        <rFont val="Arial"/>
        <family val="2"/>
        <charset val="238"/>
      </rPr>
      <t>Raspodjela financijskih sredstava za rad mentora, povjerenstva za stručne ispite u školama i stručne ispite za knjižničare. Cilj je razvijati sustav osiguranja kvalitete na svim razinama sustava odgoja i obrazovanja i unaprijediti stručne kompetencije odgojno-obrazovnih radnika. Stručno usavršavanje odgojno obrazovnih djelatnika omogućava kvalitetno praćenje promjena u sustavu obrazovanja.</t>
    </r>
  </si>
  <si>
    <t>K579064</t>
  </si>
  <si>
    <t>KAPITALNE INVESTICIJE U OSNOVNOM I SREDNJEM ŠKOLSTVU</t>
  </si>
  <si>
    <r>
      <rPr>
        <i/>
        <u/>
        <sz val="11"/>
        <color theme="1"/>
        <rFont val="Arial"/>
        <family val="2"/>
        <charset val="238"/>
      </rPr>
      <t xml:space="preserve">Zakonske i druge pravne osnove:
</t>
    </r>
    <r>
      <rPr>
        <sz val="11"/>
        <color theme="1"/>
        <rFont val="Arial"/>
        <family val="2"/>
        <charset val="238"/>
      </rPr>
      <t xml:space="preserve">Članak 142. stavak 1. točke 3. i 5. Zakona o odgoju i obrazovanju u osnovnoj i srednjoj školi
</t>
    </r>
    <r>
      <rPr>
        <i/>
        <u/>
        <sz val="11"/>
        <color theme="1"/>
        <rFont val="Arial"/>
        <family val="2"/>
        <charset val="238"/>
      </rPr>
      <t xml:space="preserve">Opis aktivnosti:
</t>
    </r>
    <r>
      <rPr>
        <sz val="11"/>
        <color theme="1"/>
        <rFont val="Arial"/>
        <family val="2"/>
        <charset val="238"/>
      </rPr>
      <t>U državnom proračunu osiguravaju se sredstva za financiranje školskih ustanova čiji je osnivač Republika Hrvatska ili jedinica lokalne i područne (regionalne) samouprave za potrebe obnove oštećenih ili izgradnju novih građevina školskih ustanova, sukladno programima Vlade Republike Hrvatske i rashode za izgradnju, dogradnju i rekonstrukciju školskog prostora te opremanje školskih ustanova u slučajevima nedovoljne sigurnosti i ugroze života i zdravlja učenika škole.</t>
    </r>
  </si>
  <si>
    <t>Povećanje prostora osnovnih škola</t>
  </si>
  <si>
    <t>Povećanje broja osnovnih i srednjih škola s optimalnim brojem učenika</t>
  </si>
  <si>
    <t>m2</t>
  </si>
  <si>
    <t>K768057</t>
  </si>
  <si>
    <t>OP UČINKOVITI LJUDSKI POTENCIJALI 2014.-2020., PRIORITET 1 - GARANCIJA ZA MLADE</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</si>
  <si>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uspostavi institucionalnog okvira za provedbu europskih strukturnih i investicijskih fondova u Republici Hrvatskoj u razdoblju 2014. - 2020.; Uredba (EU) br. 1304/2013 Europskog Parlamenta i Vijeća od 17. prosinca 2013. o Europskom socijalnom fondu i stavljanju izvan snage Uredbe Vijeća (EZ) br. 1081/2006 (Uredba o ESF-u); 
</t>
    </r>
    <r>
      <rPr>
        <i/>
        <u/>
        <sz val="11"/>
        <color theme="1"/>
        <rFont val="Arial"/>
        <family val="2"/>
        <charset val="238"/>
      </rPr>
      <t xml:space="preserve">Opis aktivnosti:
</t>
    </r>
    <r>
      <rPr>
        <sz val="11"/>
        <color theme="1"/>
        <rFont val="Arial"/>
        <family val="2"/>
        <charset val="238"/>
      </rPr>
      <t>Sredstvima ove aktivnosti podmirivati će se troškovi za provedbu mjera iz provedbe Garancije za mlade u okviru prioriteta 1 OP Učinkoviti ljudski potencijali za projekt Obrazovanjem do veće zapošljivosti mladih</t>
    </r>
  </si>
  <si>
    <t>Broj objavljenih poziva u odnosu na GP</t>
  </si>
  <si>
    <t>K818050</t>
  </si>
  <si>
    <t>OP UČINKOVITI LJUDSKI POTENCIJALI 2014.-2020., PRIORITET 3</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</si>
  <si>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uspostavi institucionalnog okvira za provedbu europskih strukturnih i investicijskih fondova u Republici Hrvatskoj u razdoblju 2014. - 2020.; Uredba (EU) br. 1304/2013 Europskog Parlamenta i Vijeća od 17. prosinca 2013. o Europskom socijalnom fondu i stavljanju izvan snage Uredbe Vijeća (EZ) br. 1081/2006 (Uredba o ESF-u); 
</t>
    </r>
    <r>
      <rPr>
        <i/>
        <u/>
        <sz val="11"/>
        <color theme="1"/>
        <rFont val="Arial"/>
        <family val="2"/>
        <charset val="238"/>
      </rPr>
      <t>Opis aktivnost</t>
    </r>
    <r>
      <rPr>
        <i/>
        <sz val="11"/>
        <color theme="1"/>
        <rFont val="Arial"/>
        <family val="2"/>
        <charset val="238"/>
      </rPr>
      <t xml:space="preserve">: 
</t>
    </r>
    <r>
      <rPr>
        <sz val="11"/>
        <color theme="1"/>
        <rFont val="Arial"/>
        <family val="2"/>
        <charset val="238"/>
      </rPr>
      <t xml:space="preserve">Na ovoj aktivnosti u proračunu planirana su sredstva za obveze prema sljedećim ugovorenim projektima:  
• Osiguravanje pomoćnika u nastavi i stručnih komunikacijskih posrednika učenicima s teškoćama u razvoju u osnovnoškolskim i srednjoškolskim odgojno-obrazovnim ustanovama faza III 
• Poticanje rada s darovitom djecom i učenicima na predtercijarnoj razini 
• Programska, stručna i financijska podrška obrazovanju učenika romske nacionalne manjine 
• Podrška provedbi cjelovite kurikularne reforme </t>
    </r>
  </si>
  <si>
    <t>Broj djece i učenika s teškoćama kojima je pružena sustavna podrška (pomoćnici u nastavi, prijevoz, nastavna sredstva i pomagala, prehrana)</t>
  </si>
  <si>
    <t>Izrađen plan razvoja regionalnih centara kompetentnosti</t>
  </si>
  <si>
    <t>Broj djece / učenika/ca nacionalnih manjina na razini predškolskoga i osnovnoga obrazovanja s ciljem ubrzanja procesa njihove integracije u sustav redovnog obrazovanja</t>
  </si>
  <si>
    <t>2 030</t>
  </si>
  <si>
    <t>3702</t>
  </si>
  <si>
    <t>PREDŠKOLSKI ODGOJ</t>
  </si>
  <si>
    <t>A578003</t>
  </si>
  <si>
    <t>ODGOJ I NAOBRAZBA DJECE PRIPADNIKA NACIONALNIH MANJINA</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</si>
  <si>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Članak 50. Zakona o predškolskom odgoju i obrazovanju; Pravilnik o načinu raspolaganja sredstava državnog proračuna i mjerilima sufinanciranja programa predškolskog odgoja
</t>
    </r>
    <r>
      <rPr>
        <i/>
        <u/>
        <sz val="11"/>
        <color theme="1"/>
        <rFont val="Arial"/>
        <family val="2"/>
        <charset val="238"/>
      </rPr>
      <t>Opis aktivnosti</t>
    </r>
    <r>
      <rPr>
        <i/>
        <sz val="11"/>
        <color theme="1"/>
        <rFont val="Arial"/>
        <family val="2"/>
        <charset val="238"/>
      </rPr>
      <t xml:space="preserve">:
</t>
    </r>
    <r>
      <rPr>
        <sz val="11"/>
        <color theme="1"/>
        <rFont val="Arial"/>
        <family val="2"/>
        <charset val="238"/>
      </rPr>
      <t>Sredstva na ovoj aktivnosti namijenjena su sufinanciranju programa djece rane i predškolske dobi pripadnika nacionalnih manjina. Aktivnošću će biti obuhvaćeno cca 2.564 djece rane i predškolske dobi pripadnika nacionalnih manjina. Za djecu pripadnike nacionalnih manjina koja su uključena u programe predškolskog odgoja namijenjena su sredstva za nabavku didaktičkih sredstava i pomagala na pismu i jeziku određene nacionalne manjine te za stručna usavršavanja odgojno-obrazovnih radnika (odgojitelja i stručnih suradnika) koji rade s tom djecom.</t>
    </r>
  </si>
  <si>
    <t>Povećanje broja djece u programu nacionalne manjine</t>
  </si>
  <si>
    <t>2 564</t>
  </si>
  <si>
    <t>2 600</t>
  </si>
  <si>
    <t>2 650</t>
  </si>
  <si>
    <t>A578004</t>
  </si>
  <si>
    <t>PREDŠKOLSKI ODGOJ I OBRAZOVANJE DJECE S TEŠKOĆAMA U RAZVOJU (SUFINANCIRANJE)</t>
  </si>
  <si>
    <r>
      <rPr>
        <i/>
        <u/>
        <sz val="11"/>
        <color theme="1"/>
        <rFont val="Arial"/>
        <family val="2"/>
        <charset val="238"/>
      </rPr>
      <t xml:space="preserve">Zakonske i druge pravne osnove:
</t>
    </r>
    <r>
      <rPr>
        <sz val="11"/>
        <color theme="1"/>
        <rFont val="Arial"/>
        <family val="2"/>
        <charset val="238"/>
      </rPr>
      <t xml:space="preserve">Članak 23a. i 50. Zakona o predškolskom odgoju i obrazovanju; Pravilnik o načinu raspolaganja sredstava državnog proračuna i mjerilima sufinanciranja programa
</t>
    </r>
    <r>
      <rPr>
        <i/>
        <u/>
        <sz val="11"/>
        <color theme="1"/>
        <rFont val="Arial"/>
        <family val="2"/>
        <charset val="238"/>
      </rPr>
      <t xml:space="preserve">Opis aktivnosti:
</t>
    </r>
    <r>
      <rPr>
        <sz val="11"/>
        <color theme="1"/>
        <rFont val="Arial"/>
        <family val="2"/>
        <charset val="238"/>
      </rPr>
      <t>Sredstva na ovoj aktivnosti namijenjena su sufinanciranju djece s teškoćama uključene u redovite programe (integracija) i posebne programe ustrojene u dječjim vrtićima ili odgojno-obrazovnim ustanovama. Aktivnošću je obuhvaćeno 2.012 djece rane i predškolske dobi s teškoćama u razvoju (1.490 djece je u integraciji, a 647 u posebnim odgojno-obrazovnim skupinama u redovitom dječjem vrtiću ili u dječjem vrtiću namijenjenom samo za djecu s teškoćama). Za djecu s teškoćama koja su uključena u programe predškolskog odgoja namijenjena su sredstva za nabavku didaktičkih sredstava i pomagala koja su prijeko potrebna za djecu prema njihovim teškoćama te za stručna usavršavanja odgojno-obrazovnih radnika (odgojitelja i stručnih suradnika) koji rade s tom djecom.</t>
    </r>
  </si>
  <si>
    <t>Broj djece i učenika s teškoćama kojima je pružena sustavna podrška</t>
  </si>
  <si>
    <t>2 140</t>
  </si>
  <si>
    <t>2 500</t>
  </si>
  <si>
    <t>A578008</t>
  </si>
  <si>
    <t>ODGOJ I NAOBRAZBA DJECE U PROGRAMIMA PREDŠKOLE</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</si>
  <si>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članak 23a. Zakon o predškolskom odgoju i obrazovanju; Pravilnik o načinu raspolaganja sredstava državnog proračuna i mjerilima sufinanciranja programa predškolskog odgoja
</t>
    </r>
    <r>
      <rPr>
        <i/>
        <u/>
        <sz val="11"/>
        <color theme="1"/>
        <rFont val="Arial"/>
        <family val="2"/>
        <charset val="238"/>
      </rPr>
      <t>Opis aktivnosti</t>
    </r>
    <r>
      <rPr>
        <i/>
        <sz val="11"/>
        <color theme="1"/>
        <rFont val="Arial"/>
        <family val="2"/>
        <charset val="238"/>
      </rPr>
      <t xml:space="preserve">:
</t>
    </r>
    <r>
      <rPr>
        <sz val="11"/>
        <color theme="1"/>
        <rFont val="Arial"/>
        <family val="2"/>
        <charset val="238"/>
      </rPr>
      <t>Sredstva na ovoj aktivnosti namijenjena su sufinanciranju djece u šestoj godini života uključenoj u programe predškole. Aktivnošću će biti obuhvaćeno 41.783 djece u godini dana prije polaska u osnovnu školu sukladno odredbama Zakona o predškolskom odgoju i obrazovanju i to kroz osam mjeseci u pedagoškoj godini, a sredstva su namijenjena za nabavku didaktičkih sredstava i pomagala potrebnih za predčitalačke i predpismene vježbe te za stručna usavršavanja odgojitelja i stručnih suradnika koji će raditi s tom djecom. Program predškole obvezatan za svu djecu u godini dana prije polaska u osnovnu školu provodi se od 1. 10. do 31. 5., i za roditelje besplatan.</t>
    </r>
  </si>
  <si>
    <t>Obuhvat uključenosti djece predškolske dobi u sustav ranoga i predškolskoga odgoja i obrazovanja</t>
  </si>
  <si>
    <t>41 738</t>
  </si>
  <si>
    <t>40 000 (+ djeca koja su dobila odgodu)</t>
  </si>
  <si>
    <t>41 000</t>
  </si>
  <si>
    <t>41 500</t>
  </si>
  <si>
    <t>A578009</t>
  </si>
  <si>
    <t>ODGOJ I OBRAZOVANJE DAROVITE DJECE PREDŠKOLSKE DOBI U DJEČJIM VRTIĆIMA</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</si>
  <si>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predškolskom odgoju i obrazovanju; Pravilnik o načinu raspolaganja sredstava državnog proračuna i mjerilima sufinanciranja programa predškolskog odgoja
</t>
    </r>
    <r>
      <rPr>
        <i/>
        <u/>
        <sz val="11"/>
        <color theme="1"/>
        <rFont val="Arial"/>
        <family val="2"/>
        <charset val="238"/>
      </rPr>
      <t>Opis aktivnosti</t>
    </r>
    <r>
      <rPr>
        <i/>
        <sz val="11"/>
        <color theme="1"/>
        <rFont val="Arial"/>
        <family val="2"/>
        <charset val="238"/>
      </rPr>
      <t xml:space="preserve">: 
</t>
    </r>
    <r>
      <rPr>
        <sz val="11"/>
        <color theme="1"/>
        <rFont val="Arial"/>
        <family val="2"/>
        <charset val="238"/>
      </rPr>
      <t>Sredstva na ovoj aktivnosti namijenjena su darovitoj djeci uključenoj u redovite programe dječjeg vrtića. Aktivnošću će biti obuhvaćeno cca 1.400 do 1.600 darovite djece rane i predškolske dobi. Za darovitu djecu koja su uključena u programe predškolskog odgoja namijenjena su sredstva za nabavku didaktičkih sredstava i pomagala prema njihovoj darovitosti te za stručna usavršavanja odgojno-obrazovnih radnika (odgojitelja i stručnih suradnika) koji rade s tom djecom.</t>
    </r>
  </si>
  <si>
    <t>Povećanje broja darovite djece kojima su pruženi dodatni specifični oblici podrške u skladu s njihovim potrebama, sklonostima i sposobnostima</t>
  </si>
  <si>
    <t>3 750</t>
  </si>
  <si>
    <t>3 900</t>
  </si>
  <si>
    <t>K578010</t>
  </si>
  <si>
    <t>IZGRADNJA DJEČJEG CENTRA VOŠTARNICA</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</si>
  <si>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Članak 142. stavka 1. točke 4. Zakona o odgoju i obrazovanju u osnovnoj i srednjoj školi
</t>
    </r>
    <r>
      <rPr>
        <i/>
        <u/>
        <sz val="11"/>
        <color theme="1"/>
        <rFont val="Arial"/>
        <family val="2"/>
        <charset val="238"/>
      </rPr>
      <t>Opis aktivnosti:</t>
    </r>
    <r>
      <rPr>
        <i/>
        <sz val="11"/>
        <color theme="1"/>
        <rFont val="Arial"/>
        <family val="2"/>
        <charset val="238"/>
      </rPr>
      <t xml:space="preserve"> 
</t>
    </r>
    <r>
      <rPr>
        <sz val="11"/>
        <color theme="1"/>
        <rFont val="Arial"/>
        <family val="2"/>
        <charset val="238"/>
      </rPr>
      <t>Sukladno Ugovoru o sufinanciranju, Grad Zadar preuzeo ulogu naručitelja te priprema dokumentaciju o nadmetanju za završetak radova kao i legalizaciju do sada izvedenih radova</t>
    </r>
  </si>
  <si>
    <t>Povećanje prostora dječjih vrtića i osnovnih škola za djecu i učenike s posebnim potrebama</t>
  </si>
  <si>
    <t>m2 (kumulativno)</t>
  </si>
  <si>
    <t>7 361</t>
  </si>
  <si>
    <t>3703</t>
  </si>
  <si>
    <t>OSNOVNOŠKOLSKO OBRAZOVANJE</t>
  </si>
  <si>
    <t>Cilj 1. Osiguravanje jednakog pristupa sustavu odgoja i obrazovanja na razini ranoga i predškolskoga, osnovnoškolskoga i srednjoškolskoga sustava odgoja i obrazovanja
Cilj 2. Razviti nove kurikulume na razini osnovnoškolskog i srednjoškolskoga sustava odgoja i obrazovanja</t>
  </si>
  <si>
    <t>Broj izrađenih nacionalnih i predmetnih/međupredmetnih/modularnih kurikuluma za osnovnoškolski odgoj i obrazovanje te njihova primjena</t>
  </si>
  <si>
    <t>A557041</t>
  </si>
  <si>
    <t>PREUZIMANJE OBVEZA ZA PROJEKTE JAVNO PRIVATNOG PARTNERSTVA U VARAŽDINSKOJ I KOPRIVNIČKO-KRIŽEVAČKOJ ŽUPANIJI</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</si>
  <si>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Članak 142. Zakona o odgoju i obrazovanju u osnovnoj i srednjoj školi
</t>
    </r>
    <r>
      <rPr>
        <i/>
        <u/>
        <sz val="11"/>
        <color theme="1"/>
        <rFont val="Arial"/>
        <family val="2"/>
        <charset val="238"/>
      </rPr>
      <t>Opis aktivnosti</t>
    </r>
    <r>
      <rPr>
        <i/>
        <sz val="11"/>
        <color theme="1"/>
        <rFont val="Arial"/>
        <family val="2"/>
        <charset val="238"/>
      </rPr>
      <t xml:space="preserve">: 
</t>
    </r>
    <r>
      <rPr>
        <sz val="11"/>
        <color theme="1"/>
        <rFont val="Arial"/>
        <family val="2"/>
        <charset val="238"/>
      </rPr>
      <t>Sredstva su osigurana za provođenje preuzetih obveza za projekte javno privatnog partnerstva u Varaždinskoj i Koprivničko-križevačkoj županiji, za najamnine po ugovorima.</t>
    </r>
  </si>
  <si>
    <t>Ispunjenje ugovornih obveza</t>
  </si>
  <si>
    <t>A579000</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</si>
  <si>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odgoju i obrazovanju u osnovnoj i srednjoj školi; Temeljni kolektivni ugovor za službenike i namještenike u javnim službama; Granski kolektivni ugovor za zaposlenike u osnovnoškolskim ustanovama i Sporazum o dodacima na plaću u obrazovanju i znanosti.
</t>
    </r>
    <r>
      <rPr>
        <i/>
        <u/>
        <sz val="11"/>
        <color theme="1"/>
        <rFont val="Arial"/>
        <family val="2"/>
        <charset val="238"/>
      </rPr>
      <t>Opis aktivnosti</t>
    </r>
    <r>
      <rPr>
        <i/>
        <sz val="11"/>
        <color theme="1"/>
        <rFont val="Arial"/>
        <family val="2"/>
        <charset val="238"/>
      </rPr>
      <t xml:space="preserve">:
</t>
    </r>
    <r>
      <rPr>
        <sz val="11"/>
        <color theme="1"/>
        <rFont val="Arial"/>
        <family val="2"/>
        <charset val="238"/>
      </rPr>
      <t xml:space="preserve">Ova aktivnost obuhvaća rashode za zaposlene u sustavu osnovnoškolskog obrazovanja, tj. plaće i naknade zaposlenika. Financijskim planom za 2020. godinu predviđeno je povećanje rashoda za plaće za 0,5% što predstavlja povećanje za minuli rad (0,5% po navršenoj godini radnog staža). </t>
    </r>
  </si>
  <si>
    <t>A579003</t>
  </si>
  <si>
    <t>ODGOJ I NAOBRAZBA UČENIKA S TEŠKOĆAMA U RAZVOJU U OSNOVNIM ŠKOLAMA</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</si>
  <si>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Članak 69. i 142. Zakona o odgoju i obrazovanju u osnovnoj i srednjoj školi; Pravilnik o osnovnoškolskom i srednjoškolskom odgoju i obrazovanju učenika s teškoćama u razvoju
</t>
    </r>
    <r>
      <rPr>
        <i/>
        <u/>
        <sz val="11"/>
        <color theme="1"/>
        <rFont val="Arial"/>
        <family val="2"/>
        <charset val="238"/>
      </rPr>
      <t>Opis aktivnosti</t>
    </r>
    <r>
      <rPr>
        <i/>
        <sz val="11"/>
        <color theme="1"/>
        <rFont val="Arial"/>
        <family val="2"/>
        <charset val="238"/>
      </rPr>
      <t xml:space="preserve">:
</t>
    </r>
    <r>
      <rPr>
        <sz val="11"/>
        <color theme="1"/>
        <rFont val="Arial"/>
        <family val="2"/>
        <charset val="238"/>
      </rPr>
      <t>Osiguravanje troškova prijevoza svim učenicima s teškoćama u razvoju, kao i povećane troškove prijevoza za pratitelje te sufinanciranje nastavnih sredstava i pomagala i prehrane učenika s teškoćama u razvoju za osnovne škole. Cilj je aktivnosti učiniti obrazovanje dostupnim svakom učeniku, učiniti ga prohodnim, ostvariti socijalnu uključenost te povećati broj učenika s teškoćama u razvoju uključenih u redoviti sustav odgoja i obrazovanja. Ministarstvo osigurava potrebnu programsku i profesionalnu pomoć te prostornu i pedagoško-didaktičku prilagodbu učenicima s teškoćama radi njihova primjerenog obrazovanja, unapređenja i podizanja kvalitete njihova života (socijalizacije i osposobljavanja za samostalan život i rad) te integracije u život zajednice nakon završetka njima primjerenog i prilagođenog školovanja.</t>
    </r>
  </si>
  <si>
    <t xml:space="preserve">Broj učenika s teškoćama u razvoju kojima je osigran prijevoz od mjesta stanovanja do škole </t>
  </si>
  <si>
    <t xml:space="preserve">Broj učenika s teškoćama u razvoju kojima je osigrana didaktička oprema </t>
  </si>
  <si>
    <t>3 062</t>
  </si>
  <si>
    <t>1 378</t>
  </si>
  <si>
    <t>3 700</t>
  </si>
  <si>
    <t>A579007</t>
  </si>
  <si>
    <t>IZVRŠAVANJE PRAVOMOĆNIH SUDSKIH PRESUDA</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</si>
  <si>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odgoju i obrazovanju u osnovnoj i srednjoj školi
</t>
    </r>
    <r>
      <rPr>
        <i/>
        <u/>
        <sz val="11"/>
        <color theme="1"/>
        <rFont val="Arial"/>
        <family val="2"/>
        <charset val="238"/>
      </rPr>
      <t>Opis aktivnosti</t>
    </r>
    <r>
      <rPr>
        <i/>
        <sz val="11"/>
        <color theme="1"/>
        <rFont val="Arial"/>
        <family val="2"/>
        <charset val="238"/>
      </rPr>
      <t xml:space="preserve">: </t>
    </r>
    <r>
      <rPr>
        <sz val="11"/>
        <color theme="1"/>
        <rFont val="Arial"/>
        <family val="2"/>
        <charset val="238"/>
      </rPr>
      <t>Ova se aktivnost odnosi na plaćanje sudskih presuda po radnim sporovima koje su školske ustanove izgubile.</t>
    </r>
  </si>
  <si>
    <t>A579069</t>
  </si>
  <si>
    <t>RAZVOJ PREDŠKOLSKOG I OSNOVNOŠKOLSKOG SUSTAVA ODGOJA I OBRAZOVANJA</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</si>
  <si>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odgoju i obrazovanju u osnovnoj i srednjoj školi
</t>
    </r>
    <r>
      <rPr>
        <i/>
        <u/>
        <sz val="11"/>
        <color theme="1"/>
        <rFont val="Arial"/>
        <family val="2"/>
        <charset val="238"/>
      </rPr>
      <t>Opis aktivnosti</t>
    </r>
    <r>
      <rPr>
        <i/>
        <sz val="11"/>
        <color theme="1"/>
        <rFont val="Arial"/>
        <family val="2"/>
        <charset val="238"/>
      </rPr>
      <t xml:space="preserve">:
</t>
    </r>
    <r>
      <rPr>
        <sz val="11"/>
        <color theme="1"/>
        <rFont val="Arial"/>
        <family val="2"/>
        <charset val="238"/>
      </rPr>
      <t>Sredstva su osigurana za unapređenje programa osnovnih škola i prilagodbu svjetskim standardima</t>
    </r>
  </si>
  <si>
    <t>K110283</t>
  </si>
  <si>
    <t>OPREMANJE OSNOVNOŠKOLSKIH KNJIŽNICA OBVEZNOM LEKTIROM I STRUČNOM LITERATUROM</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</si>
  <si>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članak 142. stavak 3. točka 4. Zakona o odgoju i obrazovanju u osnovnoj i srednjoj školi
</t>
    </r>
    <r>
      <rPr>
        <i/>
        <u/>
        <sz val="11"/>
        <color theme="1"/>
        <rFont val="Arial"/>
        <family val="2"/>
        <charset val="238"/>
      </rPr>
      <t>Opis aktivnosti</t>
    </r>
    <r>
      <rPr>
        <i/>
        <sz val="11"/>
        <color theme="1"/>
        <rFont val="Arial"/>
        <family val="2"/>
        <charset val="238"/>
      </rPr>
      <t xml:space="preserve">:
</t>
    </r>
    <r>
      <rPr>
        <sz val="11"/>
        <color theme="1"/>
        <rFont val="Arial"/>
        <family val="2"/>
        <charset val="238"/>
      </rPr>
      <t>Kroz aktivnost opremaju se osnovnoškolske knjižnice lektirom i stručnom literaturom.</t>
    </r>
  </si>
  <si>
    <t>Povećati kvalitetu opremljenosti školskih knjižnica</t>
  </si>
  <si>
    <t>Sve škole</t>
  </si>
  <si>
    <t>K733061</t>
  </si>
  <si>
    <t>OSNOVNA ŠKOLA MILAN AMRUŠ SLAVONSKI BROD</t>
  </si>
  <si>
    <r>
      <rPr>
        <i/>
        <u/>
        <sz val="11"/>
        <color theme="1"/>
        <rFont val="Arial"/>
        <family val="2"/>
        <charset val="238"/>
      </rPr>
      <t xml:space="preserve">Zakonske i druge pravne osnove:
</t>
    </r>
    <r>
      <rPr>
        <sz val="11"/>
        <color theme="1"/>
        <rFont val="Arial"/>
        <family val="2"/>
        <charset val="238"/>
      </rPr>
      <t>Zakon o odgoju i obrazovanju u osnovnoj i srednjoj školi; Odluka Vlade RH o preuzimanju višegodišnjih obveza na teret sredstava državnog proračuna Republike Hrvatske</t>
    </r>
  </si>
  <si>
    <t>Novoizgrađeni prostor</t>
  </si>
  <si>
    <t>2 084,48</t>
  </si>
  <si>
    <t>K767031</t>
  </si>
  <si>
    <t>OŠ MIJATA STOJANOVIĆA U BABINOJ GREDI</t>
  </si>
  <si>
    <r>
      <rPr>
        <i/>
        <u/>
        <sz val="11"/>
        <color theme="1"/>
        <rFont val="Arial"/>
        <family val="2"/>
        <charset val="238"/>
      </rPr>
      <t xml:space="preserve">Zakonske i druge pravne osnove:
</t>
    </r>
    <r>
      <rPr>
        <sz val="11"/>
        <color theme="1"/>
        <rFont val="Arial"/>
        <family val="2"/>
        <charset val="238"/>
      </rPr>
      <t xml:space="preserve">Zakon o odgoju i obrazovanju u osnovnoj i srednjoj školi; Odluka Vlade RH o preuzimanju višegodišnjih obveza na teret sredstava državnog proračuna Republike Hrvatske
</t>
    </r>
    <r>
      <rPr>
        <i/>
        <u/>
        <sz val="11"/>
        <color theme="1"/>
        <rFont val="Arial"/>
        <family val="2"/>
        <charset val="238"/>
      </rPr>
      <t>Opis aktivnosti</t>
    </r>
    <r>
      <rPr>
        <i/>
        <sz val="11"/>
        <color theme="1"/>
        <rFont val="Arial"/>
        <family val="2"/>
        <charset val="238"/>
      </rPr>
      <t xml:space="preserve">:
</t>
    </r>
    <r>
      <rPr>
        <sz val="11"/>
        <color theme="1"/>
        <rFont val="Arial"/>
        <family val="2"/>
        <charset val="238"/>
      </rPr>
      <t>Sukladno Ugovoru o sufinanciranju Vukovarsko-srijemska županija preuzela je ulogu naručitelja te priprema dokumentaciju o nadmetanju za završetak radova kao  i legalizaciju do sada izvedenih radova.</t>
    </r>
  </si>
  <si>
    <t>K768055</t>
  </si>
  <si>
    <t>CENTAR ZA ODGOJ I OBRAZOVANJE VIROVITICA</t>
  </si>
  <si>
    <r>
      <rPr>
        <i/>
        <u/>
        <sz val="11"/>
        <color theme="1"/>
        <rFont val="Arial"/>
        <family val="2"/>
        <charset val="238"/>
      </rPr>
      <t xml:space="preserve">Zakonske i druge pravne osnove:
</t>
    </r>
    <r>
      <rPr>
        <sz val="11"/>
        <color theme="1"/>
        <rFont val="Arial"/>
        <family val="2"/>
        <charset val="238"/>
      </rPr>
      <t xml:space="preserve">Članak 142. stavka 1. točka 4.  Zakona o odgoju i obrazovanju u osnovnoj i srednjoj školi
</t>
    </r>
    <r>
      <rPr>
        <i/>
        <u/>
        <sz val="11"/>
        <color theme="1"/>
        <rFont val="Arial"/>
        <family val="2"/>
        <charset val="238"/>
      </rPr>
      <t>Opis aktivnosti</t>
    </r>
    <r>
      <rPr>
        <i/>
        <sz val="11"/>
        <color theme="1"/>
        <rFont val="Arial"/>
        <family val="2"/>
        <charset val="238"/>
      </rPr>
      <t xml:space="preserve">:
</t>
    </r>
    <r>
      <rPr>
        <sz val="11"/>
        <color theme="1"/>
        <rFont val="Arial"/>
        <family val="2"/>
        <charset val="238"/>
      </rPr>
      <t>Sukladno Ugovoru o sufinanciranju Grad Virovitica kao investitor preuzeo je  ulogu naručitelja te priprema i provodi postupke nabave za radove.</t>
    </r>
  </si>
  <si>
    <t>6 636</t>
  </si>
  <si>
    <t>3704</t>
  </si>
  <si>
    <t>SREDNJOŠKOLSKO OBRAZOVANJE</t>
  </si>
  <si>
    <t xml:space="preserve">Cilj 1. Optimizacija mreže odgojno-obrazovnih ustanova i programa/kurikuluma usmjerenih k razvoju ljudskih potencijala na svim razinama
Cilj 2. Unaprijeđeno strukovno obrazovanja </t>
  </si>
  <si>
    <t>Povećanje broja strukovnih škola koje redovito izrađuju izvješća o samovrednovanju radi provjere kvalitete rada</t>
  </si>
  <si>
    <t>A580000</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</si>
  <si>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odgoju i obrazovanju u osnovnoj i srednjoj školi; Temeljni kolektivni ugovor za službenike i namještenike u javnim službama; granski Kolektivni ugovor za zaposlenike u srednjoškolskim ustanovama
</t>
    </r>
    <r>
      <rPr>
        <i/>
        <u/>
        <sz val="11"/>
        <color theme="1"/>
        <rFont val="Arial"/>
        <family val="2"/>
        <charset val="238"/>
      </rPr>
      <t>Opis aktivnosti</t>
    </r>
    <r>
      <rPr>
        <i/>
        <sz val="11"/>
        <color theme="1"/>
        <rFont val="Arial"/>
        <family val="2"/>
        <charset val="238"/>
      </rPr>
      <t xml:space="preserve">:
</t>
    </r>
    <r>
      <rPr>
        <sz val="11"/>
        <color theme="1"/>
        <rFont val="Arial"/>
        <family val="2"/>
        <charset val="238"/>
      </rPr>
      <t>Ova aktivnost obuhvaća rashode za zaposlene u sustavu srednjoškolskog obrazovanja, tj. plaće i naknade zaposlenika. Financijskim planom za 2020. godinu predviđeno je povećanje rashoda za plaće za 0,5% što predstavlja povećanje za minuli rad (0,5% po navršenoj godini radnog staža). Sklopljen je novi Kolektivni ugovor za zaposlenike u srednjoškolskim ustanovama kojim su ugovorena i neka nova prava za zaposlenike.</t>
    </r>
  </si>
  <si>
    <t>A580004</t>
  </si>
  <si>
    <t>STANDARD UČENIKA S POSEBNIM POTREBAMA</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</si>
  <si>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odgoju i obrazovanju u osnovnoj i srednjoj školi; Pravilnik o osnovnoškolskom i srednjoškolskom obrazovanju učenika s teškoćama u razvoju; Odluka o financiranju troškova prijevoza i posebnih nastavnih sredstava za školovanje učenika s teškoćama u razvoju u srednjoškolskim programima
</t>
    </r>
    <r>
      <rPr>
        <i/>
        <u/>
        <sz val="11"/>
        <color theme="1"/>
        <rFont val="Arial"/>
        <family val="2"/>
        <charset val="238"/>
      </rPr>
      <t>Opis aktivnosti</t>
    </r>
    <r>
      <rPr>
        <sz val="11"/>
        <color theme="1"/>
        <rFont val="Arial"/>
        <family val="2"/>
        <charset val="238"/>
      </rPr>
      <t>:
Sukladno Odluci o financiranju troškova prijevoza i posebnih nastavnih sredstava za školovanje učenika s teškoćama u razvoju u srednjoškolskim programima te Zakona o odgoju i obrazovanju u osnovnoj i srednjoj školi osiguravaju se troškovi prijevoza svim učenicima s teškoćama, kao i troškovi prijevoza za pratitelje, kada je zbog vrste i stupnja teškoća pratitelj potreban, koji se školuju na temelju rješenja o primjerenom programu i obliku školovanja ureda državne uprave u županiji nadležnog za obrazovanje te svladavaju jedan od primjerenih programa prema Pravilniku o srednjoškolskom obrazovanju učenika s teškoćama i većim teškoćama u razvoju.</t>
    </r>
  </si>
  <si>
    <t>Broj učenika s teškoćama u razvoju kojima se osigurava prilagođeni prijevoz te nastavna sredstva i pomagala u srednjim školama</t>
  </si>
  <si>
    <t>A580007</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</si>
  <si>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odgoju i obrazovanju u osnovnoj i srednjoj školi
</t>
    </r>
    <r>
      <rPr>
        <i/>
        <u/>
        <sz val="11"/>
        <color theme="1"/>
        <rFont val="Arial"/>
        <family val="2"/>
        <charset val="238"/>
      </rPr>
      <t>Opis aktivnosti</t>
    </r>
    <r>
      <rPr>
        <i/>
        <sz val="11"/>
        <color theme="1"/>
        <rFont val="Arial"/>
        <family val="2"/>
        <charset val="238"/>
      </rPr>
      <t xml:space="preserve">:
</t>
    </r>
    <r>
      <rPr>
        <sz val="11"/>
        <color theme="1"/>
        <rFont val="Arial"/>
        <family val="2"/>
        <charset val="238"/>
      </rPr>
      <t>Ova se aktivnost odnosi na plaćanje sudskih presuda po radnim sporovima koje su školske ustanove izgubile.</t>
    </r>
  </si>
  <si>
    <t>A580037</t>
  </si>
  <si>
    <t>JAVNI MEĐUMJESNI PRIJEVOZ ZA UČENIKE</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</si>
  <si>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Članak 143.  stavaka 2. i 3. Zakona o odgoju i obrazovanju u osnovnoj i srednjoj školi; Odluka Vlade o kriterijima i načinu financiranja troškova javnog prijevoza redovitih učenika srednjih škola.
</t>
    </r>
    <r>
      <rPr>
        <i/>
        <u/>
        <sz val="11"/>
        <color theme="1"/>
        <rFont val="Arial"/>
        <family val="2"/>
        <charset val="238"/>
      </rPr>
      <t xml:space="preserve">Opis aktivnosti:
</t>
    </r>
    <r>
      <rPr>
        <sz val="11"/>
        <color theme="1"/>
        <rFont val="Arial"/>
        <family val="2"/>
        <charset val="238"/>
      </rPr>
      <t>Od školske godine 2012./2013. provodi se Vladin program sufinanciranja i financiranja srednjoškolskog prijevoza. Kako se u školskoj godini 2019./2020. program nastavlja, Vlada je donijela Odluku o kriterijima i načinu financiranje troškova javnog prijevoza redovitih učenika srednjih škola za školsku godinu 2019./2020., kojom je obuhvaćeno cca 70.000 učenika srednjih škola.</t>
    </r>
  </si>
  <si>
    <t>Broj učenika koji koriste subvencioniranu učeničku kartu</t>
  </si>
  <si>
    <t>70 000</t>
  </si>
  <si>
    <t>A580044</t>
  </si>
  <si>
    <t>RAZVOJ SUSTAVA SREDNJOŠKOLSKOG ODGOJA I OBRAZOVANJA</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</si>
  <si>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odgoju i obrazovanju u osnovnoj i srednjoj školi i provedbeni propisi u području odgoja i obrazovanja, Zakon o umjetničkom obrazovanju, Zakon o obrazovanju odraslih i provedbeni propisi u području obrazovanja odraslih, Zakon o strukovnom obrazovanju i provedbeni propisi u području strukovnog obrazovanja, Strategija obrazovanja, znanosti i tehnologije, Program razvoja sustava strukovnog obrazovanja i osposobljavanja (2016.-2020.), Nacionalni okvirni kurikulum, Nacionalni kurikulum za strukovno obrazovanje, Državni pedagoški standard srednjoškolskog sustava odgoja i obrazovanja
</t>
    </r>
    <r>
      <rPr>
        <i/>
        <u/>
        <sz val="11"/>
        <color theme="1"/>
        <rFont val="Arial"/>
        <family val="2"/>
        <charset val="238"/>
      </rPr>
      <t>Opis aktivnosti</t>
    </r>
    <r>
      <rPr>
        <i/>
        <sz val="11"/>
        <color theme="1"/>
        <rFont val="Arial"/>
        <family val="2"/>
        <charset val="238"/>
      </rPr>
      <t xml:space="preserve">:
</t>
    </r>
    <r>
      <rPr>
        <sz val="11"/>
        <color theme="1"/>
        <rFont val="Arial"/>
        <family val="2"/>
        <charset val="238"/>
      </rPr>
      <t>S ove aktivnosti isplaćuju se troškovi povjerenstava za utvrđivanje uvjeta u srednjoškolskim ustanovama, ali i sredstva za naknade povjerenstvima za izradu prijedloga zakona, provedbenih propisa i kurikulumskih dokumenata, recenzije strateških dokumenata, izradu i lekturu standarda zanimanja, standarda kvalifikacija i strukovnih kurikuluma za stjecanje kvalifikacija prema modelu dualnog obrazovanja. Također, na ovoj se aktivnosti planiraju sredstva potrebna za izradu Mreže škola i programa. Osim toga, financira se sudjelovanje na sastancima tematskih radnih skupina u organizaciji Europske komisije te priprema za predsjedanje RH Europskoj uniji. Nadalje, sredstva se koriste za nabavu promotivnog materijala za promociju srednjoškolskog sustava odgoja i obrazovanja.</t>
    </r>
  </si>
  <si>
    <t>Broj izrađenih kurikulumskih i strateških dokumentata</t>
  </si>
  <si>
    <t>Broj izrađenih zakonskih i podzakonskih akata</t>
  </si>
  <si>
    <t xml:space="preserve">Broj dodijeljenih stipendija učenicima dualnog obrazovanja </t>
  </si>
  <si>
    <t xml:space="preserve"> 1 450</t>
  </si>
  <si>
    <t>A676057</t>
  </si>
  <si>
    <t>MODERNIZACIJA STRUKOVNIH PROGRAMA OBRAZOVANJA I OSPOSOBLJAVANJA - ŠVICARSKO-HRVATSKI PROGRAM SURADNJE</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</si>
  <si>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odgoju i obrazovanju u osnovnoj i srednjoj školi i provedbeni propisi u području odgoja i obrazovanja, Zakon o umjetničkom obrazovanju, Zakon o obrazovanju odraslih i provedbeni propisi u području obrazovanja odraslih, Zakon o strukovnom obrazovanju i provedbeni propisi u području strukovnog obrazovanja, Strategija obrazovanja, znanosti i tehnologije, Program razvoja sustava strukovnog obrazovanja i osposobljavanja (2016.-2020.), Nacionalni okvirni kurikulum, Nacionalni kurikulum za strukovno obrazovanje, Državni pedagoški standard srednjoškolskog sustava odgoja i obrazovanja
</t>
    </r>
    <r>
      <rPr>
        <i/>
        <u/>
        <sz val="11"/>
        <color theme="1"/>
        <rFont val="Arial"/>
        <family val="2"/>
        <charset val="238"/>
      </rPr>
      <t>Opis aktivnosti</t>
    </r>
    <r>
      <rPr>
        <i/>
        <sz val="11"/>
        <color theme="1"/>
        <rFont val="Arial"/>
        <family val="2"/>
        <charset val="238"/>
      </rPr>
      <t xml:space="preserve">:
</t>
    </r>
    <r>
      <rPr>
        <sz val="11"/>
        <color theme="1"/>
        <rFont val="Arial"/>
        <family val="2"/>
        <charset val="238"/>
      </rPr>
      <t>S ove aktivnosti financira se modernizacija strukovnih programa obrazovanja za obrtništvo u obrazovnom sektoru Osobne, usluge zaštite i druge usluge u projektu "Modernizacija programa strukovnog obrazovanja i osposobljavanja" u sklopu Švicarsko-hrvatskog programa suradnje koji će učenicima omogućiti stjecanje strukovnih vještina i kompetencija koje će odgovarati potrebama tržišta rada i na taj način doprinijeti njihovoj zapošljivosti. S tim u vezi, isplaćuju se plaće administrativnog i računovodstvenog radnika, nabavlja se oprema za opremanje strukovnih škola, isplaćuju se naknade članovima radnih skupina i povjerenstva koji izrađuju provedbene dokumente, isplaćuju se troškovi organizacije stručnih skupova. Nadalje, s iste aktivnosti isplaćuju se tekuće pomoći međunarodnim organizacijama za obveze nastale temeljem potpisanog ugovora sa Švicarskim saveznim institutom za strukovno obrazovanje i osposobljavanje (SFIVET).</t>
    </r>
  </si>
  <si>
    <t xml:space="preserve">Broj razvijenih programa za kontinuirano usavršavanje nastavnika i mentora učenika kod poslodavaca </t>
  </si>
  <si>
    <t xml:space="preserve">Broj razvijenih metodičko-didaktičkih priručnika za nastavnike i mentore kod poslodavaca </t>
  </si>
  <si>
    <t>Broj osposobljenih nastavnika i mentora kod poslodavaca za provedbu strukovnih kurikuluma</t>
  </si>
  <si>
    <t xml:space="preserve">Broj provedenih analiza mehanizama koji pokreću i ograničavaju poslodavce da se uključe u program učenja temeljenog na radu </t>
  </si>
  <si>
    <t>A767013</t>
  </si>
  <si>
    <t>RAZVOJ SUSTAVA OSIGURANJA KVALITETE</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</si>
  <si>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odgoju i obrazovanju u osnovnoj i srednjoj školi
</t>
    </r>
    <r>
      <rPr>
        <i/>
        <u/>
        <sz val="11"/>
        <color theme="1"/>
        <rFont val="Arial"/>
        <family val="2"/>
        <charset val="238"/>
      </rPr>
      <t>Opis aktivnosti</t>
    </r>
    <r>
      <rPr>
        <i/>
        <sz val="11"/>
        <color theme="1"/>
        <rFont val="Arial"/>
        <family val="2"/>
        <charset val="238"/>
      </rPr>
      <t xml:space="preserve">: 
</t>
    </r>
    <r>
      <rPr>
        <sz val="11"/>
        <color theme="1"/>
        <rFont val="Arial"/>
        <family val="2"/>
        <charset val="238"/>
      </rPr>
      <t>S ove aktivnosti financiraju se poslovi vezani uz elektroničke upise u srednju školu te rad u tematskim radnim skupinama EK. Tim sredstvima podmiruju se naknade troškova službenih putovanja, usluge promidžbe i informiranja i intelektualne i osobne usluge. Sredstvima koja se nalaze na ovoj aktivnosti financirat će se i uvođenje cjelovitog osiguranja kvalitete u obrazovnom sustavu Republike Hrvatske.</t>
    </r>
  </si>
  <si>
    <t>Izrađen Pravilnik o napredovanju odgajatelja, učitelja, nastavnika, stručnih suradnika i ravnatelja</t>
  </si>
  <si>
    <t>K110291</t>
  </si>
  <si>
    <t>OPREMANJE SREDNJOŠKOLSKIH KNJIŽNICA LEKTIROM I STRUČNOM LITERATUROM</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</si>
  <si>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odgoju i obrazovanju u osnovnoj i srednjoj školi i provedbeni propisi u području odgoja i obrazovanja
</t>
    </r>
    <r>
      <rPr>
        <i/>
        <u/>
        <sz val="11"/>
        <color theme="1"/>
        <rFont val="Arial"/>
        <family val="2"/>
        <charset val="238"/>
      </rPr>
      <t>Opis aktivnosti</t>
    </r>
    <r>
      <rPr>
        <i/>
        <sz val="11"/>
        <color theme="1"/>
        <rFont val="Arial"/>
        <family val="2"/>
        <charset val="238"/>
      </rPr>
      <t xml:space="preserve">: </t>
    </r>
    <r>
      <rPr>
        <sz val="11"/>
        <color theme="1"/>
        <rFont val="Arial"/>
        <family val="2"/>
        <charset val="238"/>
      </rPr>
      <t>Sredstvima s ove aktivnosti opremanju se srednjoškolske knjižnice lektirom i stručnom literaturom.</t>
    </r>
  </si>
  <si>
    <t xml:space="preserve">Broj opremljenih knjižnica u ukupnom broju planiranih knjižnica za opremanje </t>
  </si>
  <si>
    <t>Sve škole 409</t>
  </si>
  <si>
    <t>K767032</t>
  </si>
  <si>
    <t>OBRTNIČKA ŠKOLA SISAK</t>
  </si>
  <si>
    <r>
      <rPr>
        <i/>
        <u/>
        <sz val="11"/>
        <color theme="1"/>
        <rFont val="Arial"/>
        <family val="2"/>
        <charset val="238"/>
      </rPr>
      <t>Zakonske i druge pravne osnove:</t>
    </r>
    <r>
      <rPr>
        <sz val="11"/>
        <color theme="1"/>
        <rFont val="Arial"/>
        <family val="2"/>
        <charset val="238"/>
      </rPr>
      <t xml:space="preserve">
Na temelju članka 142. Zakona o odgoju i obrazovanju u osnovnoj i srednjoj školi
</t>
    </r>
    <r>
      <rPr>
        <i/>
        <u/>
        <sz val="11"/>
        <color theme="1"/>
        <rFont val="Arial"/>
        <family val="2"/>
        <charset val="238"/>
      </rPr>
      <t>Opis aktivnosti:</t>
    </r>
    <r>
      <rPr>
        <sz val="11"/>
        <color theme="1"/>
        <rFont val="Arial"/>
        <family val="2"/>
        <charset val="238"/>
      </rPr>
      <t xml:space="preserve">
Sukladno Ugovoru o građenju i Ugovoru o opremanju u tijeku je izvođenje radova nakon čega slijedi opremanje, a okončani obračun po ugovoru za radove i ugovoru za opremanje slijedi u 2020. godini.</t>
    </r>
  </si>
  <si>
    <t>3 594,87</t>
  </si>
  <si>
    <t>K578064</t>
  </si>
  <si>
    <t>CENTAR ZA ODGOJ I OBRAZOVANJE ČAKOVEC</t>
  </si>
  <si>
    <r>
      <rPr>
        <i/>
        <u/>
        <sz val="11"/>
        <color theme="1"/>
        <rFont val="Arial"/>
        <family val="2"/>
        <charset val="238"/>
      </rPr>
      <t>Zakonske i druge pravne osnove:</t>
    </r>
    <r>
      <rPr>
        <sz val="11"/>
        <color theme="1"/>
        <rFont val="Arial"/>
        <family val="2"/>
        <charset val="238"/>
      </rPr>
      <t xml:space="preserve">
Na temelju članka 142. Zakona o odgoju i obrazovanju u osnovnoj i srednjoj školi
</t>
    </r>
    <r>
      <rPr>
        <i/>
        <u/>
        <sz val="11"/>
        <color theme="1"/>
        <rFont val="Arial"/>
        <family val="2"/>
        <charset val="238"/>
      </rPr>
      <t>Opis aktivnosti:</t>
    </r>
    <r>
      <rPr>
        <sz val="11"/>
        <color theme="1"/>
        <rFont val="Arial"/>
        <family val="2"/>
        <charset val="238"/>
      </rPr>
      <t xml:space="preserve">
Izgradnja građevine Centra za odgoj i obrazovanje Čakovec</t>
    </r>
  </si>
  <si>
    <t>Izgradnja građevine</t>
  </si>
  <si>
    <t>6 437,49</t>
  </si>
  <si>
    <t>K676064</t>
  </si>
  <si>
    <t>TALIJANSKA SŠ LEONARDO DA VINCI BUJE-REKONSTRUKCIJA I DOGRADNJA</t>
  </si>
  <si>
    <r>
      <rPr>
        <i/>
        <u/>
        <sz val="11"/>
        <color theme="1"/>
        <rFont val="Arial"/>
        <family val="2"/>
        <charset val="238"/>
      </rPr>
      <t>Zakonske i druge pravne osnove:</t>
    </r>
    <r>
      <rPr>
        <sz val="11"/>
        <color theme="1"/>
        <rFont val="Arial"/>
        <family val="2"/>
        <charset val="238"/>
      </rPr>
      <t xml:space="preserve">
Na temelju članka 142. Zakona o odgoju i obrazovanju u osnovnoj i srednjoj školi
</t>
    </r>
    <r>
      <rPr>
        <i/>
        <u/>
        <sz val="11"/>
        <color theme="1"/>
        <rFont val="Arial"/>
        <family val="2"/>
        <charset val="238"/>
      </rPr>
      <t>Opis aktivnosti:</t>
    </r>
    <r>
      <rPr>
        <sz val="11"/>
        <color theme="1"/>
        <rFont val="Arial"/>
        <family val="2"/>
        <charset val="238"/>
      </rPr>
      <t xml:space="preserve">
Rekonstrukcija i dogradnja zgrade srednje škole</t>
    </r>
  </si>
  <si>
    <t>3803</t>
  </si>
  <si>
    <t>RAZVOJ INFORMACIJSKOG DRUŠTVA</t>
  </si>
  <si>
    <t>A577143</t>
  </si>
  <si>
    <t>RAZVOJ I ODRŽAVANJE INFORMACIJSKE INFRASTRUKTURE MINISTARSTVA</t>
  </si>
  <si>
    <r>
      <rPr>
        <i/>
        <u/>
        <sz val="11"/>
        <color theme="1"/>
        <rFont val="Arial"/>
        <family val="2"/>
        <charset val="238"/>
      </rPr>
      <t>Zakonske i druge pravne osnove:</t>
    </r>
    <r>
      <rPr>
        <sz val="11"/>
        <color theme="1"/>
        <rFont val="Arial"/>
        <family val="2"/>
        <charset val="238"/>
      </rPr>
      <t xml:space="preserve">
EU direktiva 2006/123/EZ, Zakon o uslugama; Odluka o uvođenju elektroničkih postupaka za registraciju poslovnog nastana i ishođenje odobrenja za obavljanje uslužne djelatnosti
</t>
    </r>
    <r>
      <rPr>
        <i/>
        <u/>
        <sz val="11"/>
        <color theme="1"/>
        <rFont val="Arial"/>
        <family val="2"/>
        <charset val="238"/>
      </rPr>
      <t>Opis aktivnosti:</t>
    </r>
    <r>
      <rPr>
        <sz val="11"/>
        <color theme="1"/>
        <rFont val="Arial"/>
        <family val="2"/>
        <charset val="238"/>
      </rPr>
      <t xml:space="preserve">
Kroz ovu aktivnost financira  se nabava roba i usluga za potrebe razvoja i održavanja informacijske infrastrukture kao potpora poslovanju Ministarstva.</t>
    </r>
  </si>
  <si>
    <t>K252755</t>
  </si>
  <si>
    <t>RAČUNALNO KOMUNIKACIJSKA INFRASTRUKTURA U OSNOVNIM I SREDNJIM ŠKOLAMA</t>
  </si>
  <si>
    <r>
      <rPr>
        <i/>
        <u/>
        <sz val="11"/>
        <color theme="1"/>
        <rFont val="Arial"/>
        <family val="2"/>
        <charset val="238"/>
      </rPr>
      <t>Zakonske i druge pravne osnove:</t>
    </r>
    <r>
      <rPr>
        <sz val="11"/>
        <color theme="1"/>
        <rFont val="Arial"/>
        <family val="2"/>
        <charset val="238"/>
      </rPr>
      <t xml:space="preserve">
Zakon o odgoju i obrazovanju u osnovnoj i srednjoj školi
</t>
    </r>
    <r>
      <rPr>
        <i/>
        <u/>
        <sz val="11"/>
        <color theme="1"/>
        <rFont val="Arial"/>
        <family val="2"/>
        <charset val="238"/>
      </rPr>
      <t>Opis aktivnosti:</t>
    </r>
    <r>
      <rPr>
        <sz val="11"/>
        <color theme="1"/>
        <rFont val="Arial"/>
        <family val="2"/>
        <charset val="238"/>
      </rPr>
      <t xml:space="preserve">
Na ovoj se aktivnosti osiguravaju sredstva za licence za Microsoft za osnovne i srednje škole ugovorena Okvirnim Sporazumom za javnu nabavu: najam korištenja Microsoft programskih proizvoda za osnovne i srednje škole u trogodišnjem trajanju. Također, sredstvima s ove aktivnosti financirat će se opremanje škola informatičkom opremom te specifičnim računalnim programima potrebnim za određene strukovne škole (npr. tehničke te grafičke škole).</t>
    </r>
  </si>
  <si>
    <t>Sklopljen ugovor za najam korištenja Microsoft programskih proizvoda za osnovne i srednje škole</t>
  </si>
  <si>
    <t>08091</t>
  </si>
  <si>
    <t xml:space="preserve"> Agencije i ostale javne ustanove u znanosti i obrazovanju</t>
  </si>
  <si>
    <t>21852</t>
  </si>
  <si>
    <t>Hrvatska akademska i istraživačka mreža Carnet</t>
  </si>
  <si>
    <t>S ciljem doprinosa razvoju digitalnog društva i u skladu s ciljevima Strategije obrazovanja, znanosti i tehnologije, CARNet provodi i potiče aktivnosti pripreme nastavnika za korištenje IKT-a u odgojno-obrazovnom procesu te podizanja njihovih digitalnih kompetencija kroz razvoj i provođenje masovnih otvorenih online tečajeva i drugih vrsta online obrazovnih programa, kao i istraživačke intervencije koje za cilj imaju prikupljanje podataka o utjecaju IKT-a na odgojno-obrazovni proces u skladu s definiranim ciljevima i mjerama Strategije obrazovanja, znanosti i tehnologije.</t>
  </si>
  <si>
    <t>A628009</t>
  </si>
  <si>
    <t>ADMINISTRACIJA I UPRAVLJANJE HRVATSKE AKADEMSKE I ISTRAŽIVAČKE MREŽE CARNET</t>
  </si>
  <si>
    <r>
      <rPr>
        <i/>
        <u/>
        <sz val="11"/>
        <color theme="1"/>
        <rFont val="Arial"/>
        <family val="2"/>
        <charset val="238"/>
      </rPr>
      <t xml:space="preserve">Zakonske i druge pravne osnove:
</t>
    </r>
    <r>
      <rPr>
        <sz val="11"/>
        <color theme="1"/>
        <rFont val="Arial"/>
        <family val="2"/>
        <charset val="238"/>
      </rPr>
      <t xml:space="preserve">Uredba o Hrvatskoj akademskoj i istraživačkoj mreži CARNet, Zakon o informacijskoj sigurnosti, Zakon o elektroničkim komunikacijama, Statut Hrvatske akademske i istraživačke mreže CARNet
</t>
    </r>
    <r>
      <rPr>
        <i/>
        <u/>
        <sz val="11"/>
        <color theme="1"/>
        <rFont val="Arial"/>
        <family val="2"/>
        <charset val="238"/>
      </rPr>
      <t xml:space="preserve">Opis aktivnosti:
</t>
    </r>
    <r>
      <rPr>
        <sz val="11"/>
        <color theme="1"/>
        <rFont val="Arial"/>
        <family val="2"/>
        <charset val="238"/>
      </rPr>
      <t xml:space="preserve">Kroz  aktivnost se financiraju plaće i ostali rashodi za zaposlenike CARNet-a, te materijalni troškovi odvijanja redovitog poslovanja. Planirani su rashodi za zakupnine i najamnine u prostoru Podatkovnog centra Križ, gdje je smještena aktivna računalna, podatkovna i mrežna oprema te oprema potrebna za obavljanje redovne djelatnosti CARNeta, zbog predviđenog povećanja cijene električne energije te povećanja broja usluga proizašlih prvenstveno iz projekta e-škole te sve većeg broja ustanova spojenih u CARNet mrežu ne samo iz sustava MZO-a već i drugih ministarstava koja se spajaju u CARNet mrežu. Jedan od najvažnijih nacionalnih informacijskih servisa kojim CARNet upravlja od 1993. godine je registar vršne internetske domene Republike Hrvatske (.hr). </t>
    </r>
  </si>
  <si>
    <t>Broj registriranih ".hr" domena</t>
  </si>
  <si>
    <t>Broj izdanih elektroničkih certifikata za uspostavu sigurnog kanala komunikacije</t>
  </si>
  <si>
    <t>97 000</t>
  </si>
  <si>
    <t>1 700</t>
  </si>
  <si>
    <t>106 000</t>
  </si>
  <si>
    <t>1 800</t>
  </si>
  <si>
    <t>109 000</t>
  </si>
  <si>
    <t>1 900</t>
  </si>
  <si>
    <t>112 000</t>
  </si>
  <si>
    <t>2 000</t>
  </si>
  <si>
    <t>A628011</t>
  </si>
  <si>
    <t>PROGRAM TELEKOMUNIKACIJSKIH KAPACITETA ZA MREŽU CARNET</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</si>
  <si>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Uredba o Hrvatskoj akademskoj i istraživačkoj mreži CARNET, Statut Hrvatske akademske i istraživačke mreže CARNET, Odluka MZOS-a o stjecanju statuta i pravima korisnika CARNET-a, koja proizlaze iz djelatnosti CARNET-a propisanih člankom 4. Uredbe o osnivanju Hrvatske akademske i istraživačke mreže CARNET
</t>
    </r>
    <r>
      <rPr>
        <i/>
        <u/>
        <sz val="11"/>
        <color theme="1"/>
        <rFont val="Arial"/>
        <family val="2"/>
        <charset val="238"/>
      </rPr>
      <t>Opis aktivnosti</t>
    </r>
    <r>
      <rPr>
        <i/>
        <sz val="11"/>
        <color theme="1"/>
        <rFont val="Arial"/>
        <family val="2"/>
        <charset val="238"/>
      </rPr>
      <t xml:space="preserve">: 
</t>
    </r>
    <r>
      <rPr>
        <sz val="11"/>
        <color theme="1"/>
        <rFont val="Arial"/>
        <family val="2"/>
        <charset val="238"/>
      </rPr>
      <t>Cilj programa je povezati punopravne ustanove članice na okosnicu CARNET mreže adekvatnim brzinama, a sukladno stvarnim potrebama korisnika. Brzina i kvaliteta mrežne povezanosti škola jedan je od preduvjeta uspješne realizacije projekta e-Škole. Sukladno postavljenom zahtjevu da se osigura mogućnost uključivanja velikog broja škola u projekt e-Škole, ali i zbog porasta broja članica i njihovih zahtjeva u vidu potrebne mrežne propusnosti.</t>
    </r>
  </si>
  <si>
    <t>Broj /postotak umreženih škola</t>
  </si>
  <si>
    <t>A628070</t>
  </si>
  <si>
    <t>PROGRAM OBJEDINJAVANJA I ODRŽAVANJA NACIONALNIH INFORMACIJSKIH SERVISA I E-ŠKOLA</t>
  </si>
  <si>
    <r>
      <rPr>
        <i/>
        <u/>
        <sz val="11"/>
        <color theme="1"/>
        <rFont val="Arial"/>
        <family val="2"/>
        <charset val="238"/>
      </rPr>
      <t xml:space="preserve">Zakonske i druge pravne osnove:
</t>
    </r>
    <r>
      <rPr>
        <sz val="11"/>
        <color theme="1"/>
        <rFont val="Arial"/>
        <family val="2"/>
        <charset val="238"/>
      </rPr>
      <t>Odluka Ministarstva, znanosti, obrazovanja i sporta o uspostavi Centra podrške za Nacionalni informacijski sustav prijava i upisa u srednje škole NISpuSŠ; Odluka Ministarstva, znanosti, obrazovanja i sporta o uspostavi i radu Centara potpore Integriranom informacijskom sustavu za upravljanje standardiziranim skupovima podataka u obrazovanju eMatica u CARNetu</t>
    </r>
  </si>
  <si>
    <t>Broj korisnika sustava Loomen</t>
  </si>
  <si>
    <t>Provedba elektroničkih prijava i upisa u srednje škole</t>
  </si>
  <si>
    <t>Broj škola u e-dnevnik sustavu</t>
  </si>
  <si>
    <t>238 374</t>
  </si>
  <si>
    <t>1 287</t>
  </si>
  <si>
    <t>300 000</t>
  </si>
  <si>
    <t>1 330</t>
  </si>
  <si>
    <t>330 000</t>
  </si>
  <si>
    <t>1 370</t>
  </si>
  <si>
    <t>360 000</t>
  </si>
  <si>
    <t>K628069</t>
  </si>
  <si>
    <t>ULAGANJE U OPREMU ZA ODRŽAVANJE NACIONALNIH I INFORMACIJSKIH SERVISA</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</si>
  <si>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Odluka Ministarstva o uspostavi Centra podrške za Nacionalni informacijski sustav prijava i upisa u srednje škole NISpuSŠ, Odluka Ministartsva o uspostavi i radu Centara potpore Integriranom informacijskom sustavu za upravljanje standardiziranim skupovima podataka u obrazovanju eMatica u CARNetu
</t>
    </r>
    <r>
      <rPr>
        <i/>
        <u/>
        <sz val="11"/>
        <color theme="1"/>
        <rFont val="Arial"/>
        <family val="2"/>
        <charset val="238"/>
      </rPr>
      <t>Opis aktivnosti</t>
    </r>
    <r>
      <rPr>
        <i/>
        <sz val="11"/>
        <color theme="1"/>
        <rFont val="Arial"/>
        <family val="2"/>
        <charset val="238"/>
      </rPr>
      <t xml:space="preserve">: 
</t>
    </r>
    <r>
      <rPr>
        <sz val="11"/>
        <color theme="1"/>
        <rFont val="Arial"/>
        <family val="2"/>
        <charset val="238"/>
      </rPr>
      <t>Ovom aktivnosti obuhvaćeno je adekvatno proširenje programske i informatičke opreme sljedećih sustava: Hosting usluge za srednje i osnovne škole (HUSO), Nacionalnog portala za udaljeno učenje "Nikola Tesla", e-Dnevnika, e-Matice i Nacionalnog informacijskog sustava prijava i upisa u srednje škole (NISPUSŠ). CARNet nastavlja rad na novim funkcionalnostima e-Dnevnika prema zahtjevima škola. E-Matica prilagodit će se u skladu sa potrebama nadležnog Ministarstva znanosti i obrazovanja, a u Nacionalnom informacijskom sustavu prijava i upisa u srednje škole, planira niz nadogradnji kojim će se poboljšati njihova funkcionalnost</t>
    </r>
  </si>
  <si>
    <t xml:space="preserve"> 1 370</t>
  </si>
  <si>
    <t>K628080</t>
  </si>
  <si>
    <t>OP KONKURENTNOST I KOHEZIJA 2014.-2020., PRIORITET 9</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</si>
  <si>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Sporazum o sufinanciranju provedbe pilot projekta: e-Škole: Uspostava sustava razvoja digitalno zrelih škola
</t>
    </r>
    <r>
      <rPr>
        <i/>
        <u/>
        <sz val="11"/>
        <color theme="1"/>
        <rFont val="Arial"/>
        <family val="2"/>
        <charset val="238"/>
      </rPr>
      <t>Opis aktivnosti</t>
    </r>
    <r>
      <rPr>
        <i/>
        <sz val="11"/>
        <color theme="1"/>
        <rFont val="Arial"/>
        <family val="2"/>
        <charset val="238"/>
      </rPr>
      <t xml:space="preserve">:
</t>
    </r>
    <r>
      <rPr>
        <sz val="11"/>
        <color theme="1"/>
        <rFont val="Arial"/>
        <family val="2"/>
        <charset val="238"/>
      </rPr>
      <t>Projekt e-Škole: Uspostava sustava digitalno zrelih škola (pilot projekt) dio je šireg programa e-Škole. Sâm pilot projekt odgovara na uočenu potrebu za sustavnim pristupom uvođenja IKT-a u obrazovni sustav uspostavom sustava razvoja digitalno zrelih škola tako što će pilotirati organizacijske tehnološke i obrazovne koncepte uvođenja IKT-a u obrazovne i poslovne procese u odabranim školama kroz dvije školske godine i, na temelju iskustva pilotiranja, razviti strategiju za implementaciju sustava digitalno zrelih škola. 
Projekt se financira iz strukturnih fondova EU, a zbog specifičnosti troškovnih aktivnosti, od kojih neke prirodno potpadaju pod ESF, a druge pod ERDF fondove, kao i zbog upravljačke strukture unutar RH, projekt je, u dogovoru s nadležnim ministarstvima (MZO, MRMS, MRRFEU) podijeljen na dva dijela koja se logično nadopunjuju - projekt A i projekt B. U razradi projekta naglasak je stavljen na obrazovanje i podršku nastavnom i nenastavnom osoblju te razvoj digitalnih sadržaja i usluga, s pomoću kojih će se unaprijediti obrazovni, administrativni i poslovni procesi u školama. Kako bi ti procesi mogli biti optimalno iskorišteni, potrebno je i škole opremiti adekvatnom IKT infrastrukturom i opremom.</t>
    </r>
  </si>
  <si>
    <t xml:space="preserve">Broj osnovnih i srednjih škola opremljenih IKT opremom </t>
  </si>
  <si>
    <t xml:space="preserve">Broj nastavnika koji upotrebljavaju (nabavljenu) IKT opremu za podučavanje </t>
  </si>
  <si>
    <t xml:space="preserve">Broj učenika koji upotrebljavaju (nabavljenu) IKT opremu </t>
  </si>
  <si>
    <t>3 987</t>
  </si>
  <si>
    <t>11 282</t>
  </si>
  <si>
    <t>12 000</t>
  </si>
  <si>
    <t>30 000</t>
  </si>
  <si>
    <t>50 000</t>
  </si>
  <si>
    <t>46 290</t>
  </si>
  <si>
    <t>104 000</t>
  </si>
  <si>
    <t>K628081</t>
  </si>
  <si>
    <t>OP UČINKOVITI LJUDSKI POTENCIJALI 2014.-2020., PRIORITET 3 i 4</t>
  </si>
  <si>
    <r>
      <rPr>
        <i/>
        <u/>
        <sz val="11"/>
        <color theme="1"/>
        <rFont val="Arial"/>
        <family val="2"/>
        <charset val="238"/>
      </rPr>
      <t xml:space="preserve">Zakonske i druge pravne osnove:
</t>
    </r>
    <r>
      <rPr>
        <sz val="11"/>
        <color theme="1"/>
        <rFont val="Arial"/>
        <family val="2"/>
        <charset val="238"/>
      </rPr>
      <t xml:space="preserve">Sporazum o sufinanciranju provedbe pilot projekta: e-Škole: Uspostava sustava razvoja digitalno zrelih škola i Dodatka 1. Sporazumu o sufinanciranju provedbe pilot projekta
</t>
    </r>
    <r>
      <rPr>
        <i/>
        <u/>
        <sz val="11"/>
        <color theme="1"/>
        <rFont val="Arial"/>
        <family val="2"/>
        <charset val="238"/>
      </rPr>
      <t xml:space="preserve">Opis aktivnosti:
</t>
    </r>
    <r>
      <rPr>
        <sz val="11"/>
        <color theme="1"/>
        <rFont val="Arial"/>
        <family val="2"/>
        <charset val="238"/>
      </rPr>
      <t>U sklopu aktivnosti provodi se uspostava sustava razvoja digitalno zrelih škola kroz pilotiranje i evaluaciju primjene IKT-a (informacijskih i komunikacijskih tehnologija) u obrazovnim i poslovnim procesima u 10% škola u Republici Hrvatskoj.</t>
    </r>
  </si>
  <si>
    <t xml:space="preserve">Broj podržanih usluga za razvoj i unapređenje </t>
  </si>
  <si>
    <t>23962</t>
  </si>
  <si>
    <t>Agencija za odgoj i obrazovanje</t>
  </si>
  <si>
    <t>Agencija sudjeluje u izradi, razvoju i implementaciji nacionalnog kurikuluma; pruža stručnu pomoć i daje upute ustanovama, njihovim ravnateljima te odgojiteljima, učiteljima, nastavnicima stručnim suradnicima (u daljnjem tekstu: odgojno-obrazovni radnici) u provedbi djelatnosti odgoja i obrazovanja; organizira i provodi stručno usavršavanje odgojno-obrazovnih radnika i ravnatelja, provodi stručne ispite za odgojno-obrazovne radnike, provodi postupak stručnog napredovanja za odgojno-obrazovne radnike i ravnatelje, daje mišljenja o programima u predškolskom odgoju, nastavnim programima u osnovnom školstvu i gimnazijama, opće-obrazovnim programima srednjeg strukovnog školstva te u programima u obrazovanju odraslih, daje mišljenja o nastavnim programima općeobrazovnih predmeta u postupku verifikacije odgojno-obrazovnih ustanova; prati izradu i provedbu Hrvatskoga nacionalnoga obrazovnog standarda kao dijela nacionalnoga kurikuluma; obavlja stručno-pedagoški nadzor;  sudjeluje u organizaciji i provođenju učeničkih smotri i natjecanja; sudjeluje u izradi i praćenju nacionalnih programa; obavlja informacijsko-dokumentacijsku i nakladničku djelatnost</t>
  </si>
  <si>
    <t>Cilj 1. Osiguravati i unapređivati kvalitetu stručnih usavršavanja za profesionalni razvoj odgojno-obrazovnih radnika 
Cilj 2. Stvarati sustav potpore razvoju i provedbi kurikularne reforme  
Cilj 3. Predstavljanje rezultata rada, znanja, vještina, sposobnosti i kompetencija učenika kroz sustav natjecanja i smotri</t>
  </si>
  <si>
    <t>Porast ponuđenih programa kontinuiranog profesionalnog razvoja odgojno-obrazovnih radnika usmjerenih jačanju njihovih stručnih kompetencija</t>
  </si>
  <si>
    <t>Porast ponuđenih programa usmjerenih pružanju potpore i provedbi kurikularne reforme</t>
  </si>
  <si>
    <t>Poticanje razvoja potencijala učenika i predstavljanje rezultata njihovog rada, znanja, vještina, sposobnosti i kompetencija kroz sustav natjecanja i smotri na svim razinama (školska, županijska, državna)</t>
  </si>
  <si>
    <t>130 150</t>
  </si>
  <si>
    <t>130 200</t>
  </si>
  <si>
    <t>130 250</t>
  </si>
  <si>
    <t>A580006</t>
  </si>
  <si>
    <t>STRUČNO USAVRŠAVANJE I IZOBRAZBA UČITELJA I NASTAVNIKA U SREDNJIM ŠKOLAMA I USAVRŠAVANJE ZA PROVEDBU NACIONALNIH PROGRAMA</t>
  </si>
  <si>
    <r>
      <rPr>
        <i/>
        <u/>
        <sz val="11"/>
        <color theme="1"/>
        <rFont val="Arial"/>
        <family val="2"/>
        <charset val="238"/>
      </rPr>
      <t>Zakonske i druge pravne osnove</t>
    </r>
    <r>
      <rPr>
        <sz val="11"/>
        <color theme="1"/>
        <rFont val="Arial"/>
        <family val="2"/>
        <charset val="238"/>
      </rPr>
      <t xml:space="preserve">: 
Zakon o srednjem školstvu
</t>
    </r>
    <r>
      <rPr>
        <i/>
        <u/>
        <sz val="11"/>
        <color theme="1"/>
        <rFont val="Arial"/>
        <family val="2"/>
        <charset val="238"/>
      </rPr>
      <t xml:space="preserve">Opis aktivnosti: 
</t>
    </r>
    <r>
      <rPr>
        <sz val="11"/>
        <color theme="1"/>
        <rFont val="Arial"/>
        <family val="2"/>
        <charset val="238"/>
      </rPr>
      <t>U okviru aktivnosti osiguravaju se financijska sredstva za program stručnog usavršavanja učitelja i nastavnika u srednjim školama.</t>
    </r>
  </si>
  <si>
    <t>Povećanje uključenosti odgojno-obrazovnih radnika u različite programe stručnog usavršavanja u svrhu kontinuiranog profesionalnog razvoja</t>
  </si>
  <si>
    <t>69 077</t>
  </si>
  <si>
    <t>69 100</t>
  </si>
  <si>
    <t>69 120</t>
  </si>
  <si>
    <t>69 140</t>
  </si>
  <si>
    <t>A733001</t>
  </si>
  <si>
    <t>ADMINISTRACIJA I UPRAVLJANJE AGENCIJE ZA ODGOJ I OBRAZOVANJE</t>
  </si>
  <si>
    <r>
      <rPr>
        <i/>
        <u/>
        <sz val="11"/>
        <color theme="1"/>
        <rFont val="Arial"/>
        <family val="2"/>
        <charset val="238"/>
      </rPr>
      <t>Zakonske i druge pravne osnove:</t>
    </r>
    <r>
      <rPr>
        <sz val="11"/>
        <color theme="1"/>
        <rFont val="Arial"/>
        <family val="2"/>
        <charset val="238"/>
      </rPr>
      <t xml:space="preserve">
Zakon o Agenciji za odgoj i obrazovanje
</t>
    </r>
    <r>
      <rPr>
        <i/>
        <u/>
        <sz val="11"/>
        <color theme="1"/>
        <rFont val="Arial"/>
        <family val="2"/>
        <charset val="238"/>
      </rPr>
      <t>Opis aktivnosti:</t>
    </r>
    <r>
      <rPr>
        <sz val="11"/>
        <color theme="1"/>
        <rFont val="Arial"/>
        <family val="2"/>
        <charset val="238"/>
      </rPr>
      <t xml:space="preserve">
U okviru aktivnosti osiguravaju se sredstva za: rashode za zaposlene (bruto plaće s doprinosima poslodavca); ostale rashode za zaposlene (jubilarne nagrade, otpremnine, pomoći i sl.); materijalne rashode (naknade troškova zaposlenima, rashode za materijal i energiju, rashode za usluge i ostale rashode poslovanja) te financijske rashode. </t>
    </r>
  </si>
  <si>
    <t>A733027</t>
  </si>
  <si>
    <t>STRUČNO USAVRŠAVANJE U OKVIRU ŽUPANIJSKIH STRUČNIH VIJEĆA</t>
  </si>
  <si>
    <r>
      <rPr>
        <i/>
        <u/>
        <sz val="11"/>
        <color theme="1"/>
        <rFont val="Arial"/>
        <family val="2"/>
        <charset val="238"/>
      </rPr>
      <t xml:space="preserve">Zakonske i druge pravne osnove:
</t>
    </r>
    <r>
      <rPr>
        <sz val="11"/>
        <color theme="1"/>
        <rFont val="Arial"/>
        <family val="2"/>
        <charset val="238"/>
      </rPr>
      <t xml:space="preserve">Strategija obrazovanja, znanosti i tehnologije; Nacionalni okvirni kurikulum za predškolski odgoj te opće obvezno i srednjoškolsko obrazovanje (Ministarstvo znanosti, obrazovanja i sporta, srpanj, 2010.); Zakon o odgoju i obrazovanju u osnovnoj i srednjoj školi; Zakon o Agenciji za odgoj i obrazovanje
</t>
    </r>
    <r>
      <rPr>
        <i/>
        <u/>
        <sz val="11"/>
        <color theme="1"/>
        <rFont val="Arial"/>
        <family val="2"/>
        <charset val="238"/>
      </rPr>
      <t>Opis aktivnosti</t>
    </r>
    <r>
      <rPr>
        <i/>
        <sz val="11"/>
        <color theme="1"/>
        <rFont val="Arial"/>
        <family val="2"/>
        <charset val="238"/>
      </rPr>
      <t xml:space="preserve">: 
</t>
    </r>
    <r>
      <rPr>
        <sz val="11"/>
        <color theme="1"/>
        <rFont val="Arial"/>
        <family val="2"/>
        <charset val="238"/>
      </rPr>
      <t>Važnu ulogu i zadaću u stručnom usavršavanju na razini županija imaju istaknuti odgojno-obrazovni radnici, voditelji županijskih stručnih vijeća (ŽSV-a). Njihovo iskustvo i stručnost koristi se u edukaciji ostalih odgojno-obrazovnih radnika u sustavu odgoja i obrazovanja na način da svaki voditelj ŽSV-a godišnje organizira najmanje tri stručna skupa za pedesetak sudionika. Uz stručnu i organizacijsku potporu i vodstvo savjetnika Agencije, oni prosljeđuju važne informacije i spoznaje ostalim odgojno-obrazovnim radnicima (kaskadni model stručnoga usavršavanja). Agencija je imenovala 1.254 voditelja ŽSV-a u osnovnim i srednjim školama za razdoblje od 1. rujna 2018. do 30. kolovoza 2020.</t>
    </r>
  </si>
  <si>
    <t>Stručno usavršavanje odgojno-obrazovnih radnika u organizaciji voditelja županijskih stručnih vijeća</t>
  </si>
  <si>
    <t>Broj (kumulativno)</t>
  </si>
  <si>
    <t>3 150</t>
  </si>
  <si>
    <t>A733032</t>
  </si>
  <si>
    <t>IZVANNASTAVNE AKTIVNOSTI U OSNOVNIM I SREDNJIM ŠKOLAMA-NATJECANJE</t>
  </si>
  <si>
    <r>
      <rPr>
        <i/>
        <u/>
        <sz val="11"/>
        <color theme="1"/>
        <rFont val="Arial"/>
        <family val="2"/>
        <charset val="238"/>
      </rPr>
      <t>Zakonske i druge pravne osnove:</t>
    </r>
    <r>
      <rPr>
        <sz val="11"/>
        <color theme="1"/>
        <rFont val="Arial"/>
        <family val="2"/>
        <charset val="238"/>
      </rPr>
      <t xml:space="preserve">
Zakon o odgoju i obrazovanju u osnovnoj i srednjoj školi; Zakon o Agenciji za odgoj i obrazovanje
</t>
    </r>
    <r>
      <rPr>
        <i/>
        <u/>
        <sz val="11"/>
        <color theme="1"/>
        <rFont val="Arial"/>
        <family val="2"/>
        <charset val="238"/>
      </rPr>
      <t>Opis aktivnosti:</t>
    </r>
    <r>
      <rPr>
        <sz val="11"/>
        <color theme="1"/>
        <rFont val="Arial"/>
        <family val="2"/>
        <charset val="238"/>
      </rPr>
      <t xml:space="preserve">
Temeljni cilj organizacije i provođenja natjecanja i smotri za učenike osnovnih i srednjih škola je uključivanje darovitih i nadarenih učenika u sustav natjecanja i smotri, a u svrhu razvoja svih njihovih potencijala u području osobnog interesa.</t>
    </r>
  </si>
  <si>
    <t>Povećanje broja učenika uključenih u sustav natjecanja i smotri na školskoj razini</t>
  </si>
  <si>
    <t>Povećanje broja učenika uključenih u sustav natjecanja i smotri na županijskoj razini</t>
  </si>
  <si>
    <t>Povećanje broja učenika uključenih u sustav natjecanja i smotri na državnoj razini</t>
  </si>
  <si>
    <t>130 000</t>
  </si>
  <si>
    <t>42 500</t>
  </si>
  <si>
    <t>7 000</t>
  </si>
  <si>
    <t>42 570</t>
  </si>
  <si>
    <t>7 040</t>
  </si>
  <si>
    <t>42 580</t>
  </si>
  <si>
    <t>7 042</t>
  </si>
  <si>
    <t>42 590</t>
  </si>
  <si>
    <t>7 045</t>
  </si>
  <si>
    <t>A767022</t>
  </si>
  <si>
    <t>STRUČNO USAVRŠAVANJE ODGOJNO-OBRAZOVNIH DJELATNIKA U SUSTAVU OSNOVNOG I SREDNJEG ŠKOLSTVA</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</si>
  <si>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Strategija obrazovanja, znanosti i tehnologije; Nacionalni okvirni kurikulum za predškolski odgoj te opće obvezno i srednjoškolsko obrazovanje (Ministarstvo znanosti, obrazovanja i sporta, srpanj, 2010.); Zakon o predškolskom odgoju i obrazovanju; Zakon o odgoju i obrazovanju u osnovnoj i srednjoj školi; Zakon o Agenciji za odgoj i obrazovanje
</t>
    </r>
    <r>
      <rPr>
        <i/>
        <u/>
        <sz val="11"/>
        <color theme="1"/>
        <rFont val="Arial"/>
        <family val="2"/>
        <charset val="238"/>
      </rPr>
      <t>Opis aktivnosti</t>
    </r>
    <r>
      <rPr>
        <i/>
        <sz val="11"/>
        <color theme="1"/>
        <rFont val="Arial"/>
        <family val="2"/>
        <charset val="238"/>
      </rPr>
      <t xml:space="preserve">:
</t>
    </r>
    <r>
      <rPr>
        <sz val="11"/>
        <color theme="1"/>
        <rFont val="Arial"/>
        <family val="2"/>
        <charset val="238"/>
      </rPr>
      <t>Agencija će sukladno svojoj ulozi definiranoj zakonom, aktivno sudjelovati u razvoju i provedbi kurikularne reforme te će u njezinu izvršenju osigurati stalnu stručnu potporu odgojiteljima, učiteljima, nastavnicima, stručnim suradnicima, ravnateljima i odgojno-obrazovnim ustanovama za ciljana stručna usavršavanja u svrhu pripreme i provedbe kurikularne reforme. Ostvarivanje provedbe navedenog cilja osigurat će se korištenjem svih stručnih potencijala na lokalnoj razini primjenom kaskadnog modela stručnog usavršavanja: angažiranjem voditelja županijskih stručnih vijeća, odgojitelja, učitelja, nastavnika i stručnih suradnika promaknutih u zvanja mentora i savjetnika uključujući ih u stručno usavršavanje odgojno-obrazovnih radnika.</t>
    </r>
  </si>
  <si>
    <t>Broj odgojno-obrazovnih radnika uključenih u stručno usavršavanje na teme kurikularne reforme u organizaciji Agencije za odgoj i obrazovanje</t>
  </si>
  <si>
    <t>Broj odgojno-obrazovnih radnika uključenih u stručno usavršavanje.na temu kurikularne reforme u  organizaciji ŽSV-a</t>
  </si>
  <si>
    <t>33 500</t>
  </si>
  <si>
    <t>20 500</t>
  </si>
  <si>
    <t>34 000</t>
  </si>
  <si>
    <t>34 500</t>
  </si>
  <si>
    <t>30 500</t>
  </si>
  <si>
    <t>35 000</t>
  </si>
  <si>
    <t>40883</t>
  </si>
  <si>
    <t>Nacionalni centar za vanjsko vrednovanje obrazovanja</t>
  </si>
  <si>
    <t>Nacionalni centar za vanjsko vrednovanje obrazovanja jest javna ustanova ključna za osiguranje kvalitete cjelokupnog predtercijalnog obrazovanja u Republici Hrvatskoj.</t>
  </si>
  <si>
    <t>Provoditi vanjsko vrednovanje i samovrednovanje na razini predtercijalnog obrazovanja</t>
  </si>
  <si>
    <t>Pokrenuti cjelovitu informatizaciju odgojno obrazovnog procesa i procesa poslovanja škola e-Škole</t>
  </si>
  <si>
    <t>Postotak učenika</t>
  </si>
  <si>
    <t>Postotak škola</t>
  </si>
  <si>
    <t>SŠ: sve 
OŠ: sve</t>
  </si>
  <si>
    <t>A580046</t>
  </si>
  <si>
    <t>ADMINISTRACIJA I UPRAVLJANJE NACIONALNOG CENTRA ZA VANJSKO VREDNOVANJE OBRAZOVANJA</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</si>
  <si>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Nacionalnom centru za vanjsko vrednovanje obrazovanja
</t>
    </r>
    <r>
      <rPr>
        <i/>
        <u/>
        <sz val="11"/>
        <color theme="1"/>
        <rFont val="Arial"/>
        <family val="2"/>
        <charset val="238"/>
      </rPr>
      <t>Opis aktivnosti</t>
    </r>
    <r>
      <rPr>
        <i/>
        <sz val="11"/>
        <color theme="1"/>
        <rFont val="Arial"/>
        <family val="2"/>
        <charset val="238"/>
      </rPr>
      <t xml:space="preserve">: 
</t>
    </r>
    <r>
      <rPr>
        <sz val="11"/>
        <color theme="1"/>
        <rFont val="Arial"/>
        <family val="2"/>
        <charset val="238"/>
      </rPr>
      <t>U okviru aktivnosti osiguravaju se sredstva za: rashode za zaposlene (bruto plaće s doprinosima poslodavca); ostale rashode za zaposlene (jubilarne nagrade, otpremnine, pomoći i slično); materijalne rashode (naknade troškova zaposlenima, rashode za materijal i energiju, rashode za usluge i ostale rashode poslovanja) te financijske rashode.</t>
    </r>
  </si>
  <si>
    <t>A814000</t>
  </si>
  <si>
    <t>MEĐUNARODNI PROJEKTI VREDNOVANJA ZNANJA I VJEŠTINA (IEA:PIRLS,TIMSS,ICILS-OECD:PISA,TALIS-EU:SURVEYLANG)</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</si>
  <si>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Zakon o Nacionalnom centru za vanjsko vrednovanje obrazovanja; Zakon o odgoju i obrazovanju u osnovnoj i srednjoj školi; Strategija obrazovanja, znanosti i tehnologije; Nacionalna strategija stvaranja poticajnog okruženja za razvoj civilnoga društva, Nacionalni program za mlade za razdoblje od 2014. do 2017. Nacionalna strategija stvaranja poticajnog okruženja za razvoj civilnoga društva od 2012. do 2016. godine i Nacionalna strategija stvaranja poticajnog okruženja za razvoj civilnoga društva od 2017. do 2021. godine. Nacionalna strategija poticanja čitanja za razdoblje od 2017. do 2022. Ugovori o sudjelovanju u istraživanju PISA 2018 i PISA 2021 s OECD-om.. Suglasnost Ministarstva znanosti i obrazovanja za nastavak provedbe TIMSS istraživanja u ciklusu TIMSS 2019 od 12. rujna 2016. i potpisan ugovor između IEA i NCVVO od 29.9.2016. Suglasnost Ministarstva znanosti i obrazovanja za nastavak provedbe PIRLS istraživanja u ciklusu PIRLS 2021 od 4. lipnja 2018. i potpisan ugovor između IEA i NCVVO od 25.5.2018. Suglasnost Ministarstva znanosti i obrazovanja za nastavak provedbe ICCS istraživanja u ciklusu ICCS 2022 od 30. siječnja 2018. i potpisan ugovor između IEA i NCVVO od 30.5.2018.</t>
    </r>
  </si>
  <si>
    <t>Broj plaćenih godišnjih članarina</t>
  </si>
  <si>
    <t>A814001</t>
  </si>
  <si>
    <t>DRŽAVNA MATURA</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</si>
  <si>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Nacionalnom centru za vanjsko vrednovanje obrazovanja, Zakon o odgoju i obrazovanju u osnovnim i srednjim školama, VIII. Vanjsko vrednovanje i samovrednovanje školskih ustanova, članak 88., X. Radnici školskih ustanova, Članak 117. Pravilnik o polaganju državne mature, Pravilnik o Središnjem registru državne mature
</t>
    </r>
    <r>
      <rPr>
        <i/>
        <u/>
        <sz val="11"/>
        <color theme="1"/>
        <rFont val="Arial"/>
        <family val="2"/>
        <charset val="238"/>
      </rPr>
      <t>Opis aktivnosti</t>
    </r>
    <r>
      <rPr>
        <i/>
        <sz val="11"/>
        <color theme="1"/>
        <rFont val="Arial"/>
        <family val="2"/>
        <charset val="238"/>
      </rPr>
      <t xml:space="preserve">:
</t>
    </r>
    <r>
      <rPr>
        <sz val="11"/>
        <color theme="1"/>
        <rFont val="Arial"/>
        <family val="2"/>
        <charset val="238"/>
      </rPr>
      <t>Učenici polaganjem ispita državne mature uspješno završavaju srednjoškolsko obrazovanje. Svim pristupnicima ispita državne mature omogućeno je da se temeljem rezultata ispita rangiraju i upišu na visoka učilišta, a čime se smanjuju osobni troškovi pristupnika, kao i troškovi visokih učilišta za provođenje tog postupka. Osigurava se transparentnost postupka i jednaki uvjeti postupka za sve učenike, a time i usporedivost rezultata svih pristupnika.</t>
    </r>
  </si>
  <si>
    <t>Provoditi vanjsko vrednovanje i samovrednovanje na razini predtercijarnog obrazovanja 
Državna matura</t>
  </si>
  <si>
    <t>Svi su pristupnici ispitima dobili svoje rezultate</t>
  </si>
  <si>
    <t>A814007</t>
  </si>
  <si>
    <t>UNAPREĐENJE KVALITETE OBRAZOVNOG SUSTAVA</t>
  </si>
  <si>
    <r>
      <rPr>
        <i/>
        <u/>
        <sz val="11"/>
        <color theme="1"/>
        <rFont val="Arial"/>
        <family val="2"/>
        <charset val="238"/>
      </rPr>
      <t>Zakonske i druge pravne osnove</t>
    </r>
    <r>
      <rPr>
        <sz val="11"/>
        <color theme="1"/>
        <rFont val="Arial"/>
        <family val="2"/>
        <charset val="238"/>
      </rPr>
      <t xml:space="preserve">
Zakon o Nacionalnom centru za vanjsko vrednovanje obrazovanja; Zakon o odgoju i obrazovanju u osnovnim i srednjim školama, članak 88., članak 117.; Zakon o strukovnom obrazovanju, članak 11.</t>
    </r>
  </si>
  <si>
    <t>Analiza rezultata ispita državne mature iz obvezatnih predmeta</t>
  </si>
  <si>
    <t>Broj projektnih aktivnosti</t>
  </si>
  <si>
    <t>43335</t>
  </si>
  <si>
    <t>Agencija za mobilnost i programe Europske unije</t>
  </si>
  <si>
    <t>Cilj 1. Osiguravanje jednakog pristupa sustavu odgoja i obrazovanja na razini ranoga i predškolskoga, osnovnoškolskoga i srednjoškolskoga sustava odgoja i obrazovanja</t>
  </si>
  <si>
    <t>Zastupljenost obrazovnih ustanova u programu EU za obrazovanje Erasmus+</t>
  </si>
  <si>
    <t>A589088</t>
  </si>
  <si>
    <t>ADMINISTRACIJA I UPRAVLJANJE AGENCIJE ZA MOBILNOST I EU PROGRAME</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</si>
  <si>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Agenciji za mobilnost i programe EU
</t>
    </r>
    <r>
      <rPr>
        <i/>
        <u/>
        <sz val="11"/>
        <color theme="1"/>
        <rFont val="Arial"/>
        <family val="2"/>
        <charset val="238"/>
      </rPr>
      <t>Opis aktivnosti</t>
    </r>
    <r>
      <rPr>
        <i/>
        <sz val="11"/>
        <color theme="1"/>
        <rFont val="Arial"/>
        <family val="2"/>
        <charset val="238"/>
      </rPr>
      <t xml:space="preserve">:
</t>
    </r>
    <r>
      <rPr>
        <sz val="11"/>
        <color theme="1"/>
        <rFont val="Arial"/>
        <family val="2"/>
        <charset val="238"/>
      </rPr>
      <t xml:space="preserve">Redovna djelatnost Agencije u okviru koje se financiraju plaće djelatnika potpornih službi, te dio troškova općeg poslovanja Agencije (najam, režijski troškovi, čišćenje). </t>
    </r>
  </si>
  <si>
    <t>A818022</t>
  </si>
  <si>
    <t>PROVEDBA EUROPASS INICIJATIVE</t>
  </si>
  <si>
    <r>
      <rPr>
        <i/>
        <u/>
        <sz val="11"/>
        <color theme="1"/>
        <rFont val="Arial"/>
        <family val="2"/>
        <charset val="238"/>
      </rPr>
      <t xml:space="preserve">Zakonske i druge pravne osnove: </t>
    </r>
    <r>
      <rPr>
        <sz val="11"/>
        <color theme="1"/>
        <rFont val="Arial"/>
        <family val="2"/>
        <charset val="238"/>
      </rPr>
      <t xml:space="preserve">Zakon o Agenciji za mobilnost i programe EU; Ugovori s Europskom komisijom o provedbi Europass inicijative; Odluka Europskog parlamenta br.1288/2013 o uspostavljanju Erasmus+ programa za obrazovanje, osposobljavanje, mlade i sport
</t>
    </r>
    <r>
      <rPr>
        <i/>
        <u/>
        <sz val="11"/>
        <color theme="1"/>
        <rFont val="Arial"/>
        <family val="2"/>
        <charset val="238"/>
      </rPr>
      <t>Opis aktivnosti</t>
    </r>
    <r>
      <rPr>
        <i/>
        <sz val="11"/>
        <color theme="1"/>
        <rFont val="Arial"/>
        <family val="2"/>
        <charset val="238"/>
      </rPr>
      <t>:</t>
    </r>
    <r>
      <rPr>
        <sz val="11"/>
        <color theme="1"/>
        <rFont val="Arial"/>
        <family val="2"/>
        <charset val="238"/>
      </rPr>
      <t xml:space="preserve">Europass je inicijativa Europske unije koja se temelji na portfelju od pet dokumenata za predstavljanje znanja, vještina i kvalifikacija stečenih tijekom razdoblja mobilnosti u inozemstvu i tijekom razdoblja formalnog obrazovanja u matičnoj državi. Izrada priloga svjedodžbi (dokument koji se izdaje učenicima strukovnih škola u kojem se navode kompetencije stečene tijekom njihovog školovanja, a u svrhu zapošljavanja ili daljnjeg školovanja u inozemstvu). </t>
    </r>
  </si>
  <si>
    <t xml:space="preserve">Broj izrađenih dokumenata Europass mobilnosti </t>
  </si>
  <si>
    <t xml:space="preserve"> 2 000</t>
  </si>
  <si>
    <t>A818023</t>
  </si>
  <si>
    <t>PROVEDBA EURODESK MREŽE</t>
  </si>
  <si>
    <r>
      <rPr>
        <i/>
        <u/>
        <sz val="11"/>
        <color theme="1"/>
        <rFont val="Arial"/>
        <family val="2"/>
        <charset val="238"/>
      </rPr>
      <t>Zakonske i druge pravne osnove</t>
    </r>
    <r>
      <rPr>
        <i/>
        <sz val="11"/>
        <color theme="1"/>
        <rFont val="Arial"/>
        <family val="2"/>
        <charset val="238"/>
      </rPr>
      <t>:</t>
    </r>
    <r>
      <rPr>
        <sz val="11"/>
        <color theme="1"/>
        <rFont val="Arial"/>
        <family val="2"/>
        <charset val="238"/>
      </rPr>
      <t xml:space="preserve">Zakon o Agenciji za mobilnost i programe EU; Ugovori s Europskom komisijom o provedbi Eurodesk mreže; Odluka Europskog parlamenta br. 1288/2013 o uspostavljanju Erasmus+ programa za obrazovanje, osposobljavanje, mlade i sport
</t>
    </r>
    <r>
      <rPr>
        <i/>
        <u/>
        <sz val="11"/>
        <color theme="1"/>
        <rFont val="Arial"/>
        <family val="2"/>
        <charset val="238"/>
      </rPr>
      <t>Opis aktivnosti</t>
    </r>
    <r>
      <rPr>
        <i/>
        <sz val="11"/>
        <color theme="1"/>
        <rFont val="Arial"/>
        <family val="2"/>
        <charset val="238"/>
      </rPr>
      <t xml:space="preserve">: </t>
    </r>
    <r>
      <rPr>
        <sz val="11"/>
        <color theme="1"/>
        <rFont val="Arial"/>
        <family val="2"/>
        <charset val="238"/>
      </rPr>
      <t>Eurodesk je besplatni info-servis Europske komisije kojemu je svrha pružiti mladima i svima koji rade s mladima kvalitetne informacije o europskim programima i politikama za mlade, s ciljem promicanja mobilnosti u svrhu učenja i usavršavanja. Eurodesk mrežu čine nacionalni centri iz 34 europske zemlje i preko 1200 lokalnih i regionalnih partnera – multiplikatora. Temelj poslovanja mreže Eurodesk multiplikatora je organizacija i provedba informativnih aktivnosti za mlade te diseminacija informacija o europskim mogućnostima i politikama za mlade. Na taj način Eurodesk multiplikatori vrše ulogu kontakt točke programa Erasmus+ u području mladih, a za sve navedene poslove multiplikatora Agencija za mobilnost i programe EU vrši stručno osposobljavanje.</t>
    </r>
  </si>
  <si>
    <t>Broj mladih osoba informiranih o europskim programima mobilnosti</t>
  </si>
  <si>
    <t>14 000</t>
  </si>
  <si>
    <t>15 000</t>
  </si>
  <si>
    <t>16 500</t>
  </si>
  <si>
    <t>18 150</t>
  </si>
  <si>
    <t>A818024</t>
  </si>
  <si>
    <t>PROVEDBA E-TWINNING MREŽE</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</si>
  <si>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Agenciji za mobilnost i programe EU; Ugovori s Europskom komisijom o provedbi E-twinning mreže; Odluka Europskog parlamenta br. 1288/2013 o uspostavljanju Erasmus+ programa za obrazovanje, osposobljavanje, mlade i sport
</t>
    </r>
    <r>
      <rPr>
        <i/>
        <u/>
        <sz val="11"/>
        <color theme="1"/>
        <rFont val="Arial"/>
        <family val="2"/>
        <charset val="238"/>
      </rPr>
      <t>Opis aktivnosti</t>
    </r>
    <r>
      <rPr>
        <i/>
        <sz val="11"/>
        <color theme="1"/>
        <rFont val="Arial"/>
        <family val="2"/>
        <charset val="238"/>
      </rPr>
      <t xml:space="preserve">: 
</t>
    </r>
    <r>
      <rPr>
        <sz val="11"/>
        <color theme="1"/>
        <rFont val="Arial"/>
        <family val="2"/>
        <charset val="238"/>
      </rPr>
      <t>eTwinning (www.etwinning.net) je internetski portal namijenjen međunarodnoj suradnji i usavršavanju nastavnog i nenastavnog osoblja od predškolskog obrazovanja do srednje škole. Namijenjen je djelatnicima vrtića i škola te njihovim učenicima za umrežavanje i suradnju s kolegama i vršnjacima iz europskih škola. Nacionalni ciljevi uglavnom su sljedeći: pružanje kvalitetne podrške registriranim korisnicima portala, pružanje mogućnosti za stručno usavršavanje, povećanje broja i kvalitete eTwinning projekata, promidžba primjera dobre prakse, poticanje korisnika na pokretanje novih eTwinning projekata, kao i širenje zajednice hrvatskih korisnika eTwinninga s posebnim osvrtom na ravnatelje, djelatnike vrtića i srednjih škola.</t>
    </r>
  </si>
  <si>
    <t>Izvršene ugovorne obveze</t>
  </si>
  <si>
    <t>A818025</t>
  </si>
  <si>
    <t>PROVEDBA EUROGUIDANCE MREŽE</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</si>
  <si>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Agenciji za mobilnost i programe EU; Ugovori s Europskom komisijom o provedbi Euroguidance mreže; Odluka Europskog parlamenta br. 1288/2013 o uspostavljanju Erasmus+ programa za obrazovanje, osposobljavanje, mlade i sport
</t>
    </r>
    <r>
      <rPr>
        <i/>
        <u/>
        <sz val="11"/>
        <color theme="1"/>
        <rFont val="Arial"/>
        <family val="2"/>
        <charset val="238"/>
      </rPr>
      <t>Opis aktivnosti</t>
    </r>
    <r>
      <rPr>
        <i/>
        <sz val="11"/>
        <color theme="1"/>
        <rFont val="Arial"/>
        <family val="2"/>
        <charset val="238"/>
      </rPr>
      <t xml:space="preserve">:
</t>
    </r>
    <r>
      <rPr>
        <sz val="11"/>
        <color theme="1"/>
        <rFont val="Arial"/>
        <family val="2"/>
        <charset val="238"/>
      </rPr>
      <t>Euroguidance je europska mreža nacionalnih centara za podršku profesionalnom usmjeravanju. Glavni ciljevi mreže su: promicanje europske dimenzije u profesionalnom usmjeravanju i pružanje kvalitetnih informacija o cjeloživotnom profesionalnom usmjeravanju i mobilnosti u svrhu učenja. Oba cilja usmjerena su na poticanje međunarodne mobilnosti osoba u obrazovanju i osposobljavanju i skretanje pozornosti na postojanje širokog spektra metodologija i praksi u drugim europskim zemljama.</t>
    </r>
  </si>
  <si>
    <t>Broj stručnih suradnika (psihologa i pedagoga) odgojno-obrazovnih ustanova koji su sudjelovali na seminarima, info danima i webinarima u svrhu informiranja i stručnog usavršavanja</t>
  </si>
  <si>
    <t>A818032</t>
  </si>
  <si>
    <t>STRUČNA SKUPINA ZA ECVET</t>
  </si>
  <si>
    <r>
      <rPr>
        <i/>
        <u/>
        <sz val="11"/>
        <color theme="1"/>
        <rFont val="Arial"/>
        <family val="2"/>
        <charset val="238"/>
      </rPr>
      <t>Zakonske i druge pravne osnove:</t>
    </r>
    <r>
      <rPr>
        <sz val="11"/>
        <color theme="1"/>
        <rFont val="Arial"/>
        <family val="2"/>
        <charset val="238"/>
      </rPr>
      <t xml:space="preserve">
Ugovori s Europskom komisijom o provedbi radne skupine stručnjaka za ECVET; Zakon o Agenciji za mobilnost i programe EU; Odluka Europskog parlamenta br. 1288/2013 o uspostavljanju Erasmus+ programa za obrazovanje, osposobljavanje, mlade i sport
</t>
    </r>
    <r>
      <rPr>
        <i/>
        <u/>
        <sz val="11"/>
        <color theme="1"/>
        <rFont val="Arial"/>
        <family val="2"/>
        <charset val="238"/>
      </rPr>
      <t>Opis aktivnosti:</t>
    </r>
    <r>
      <rPr>
        <sz val="11"/>
        <color theme="1"/>
        <rFont val="Arial"/>
        <family val="2"/>
        <charset val="238"/>
      </rPr>
      <t xml:space="preserve">
Europski kreditni sustav u strukovnom obrazovanju i osposobljavanju (ECVET) jedan je od ključnih europskih alata u području obrazovanja i osposobljavanja čijom se primjenom želi pružiti podrška učenju priznavanjem, prijenosom i prikupljanjem ishoda učenja stečenih u inozemstvu. U Republici Hrvatskoj ovaj sustav promiču, prilagođavaju i o njemu savjetuju članovi Radne skupine stručnjaka za ECVET, uz punu administrativnu, tehničku i programsku potporu Agencije, koja je imenovana nacionalnim koordinacijskim tijelom za provedbu projekta.</t>
    </r>
  </si>
  <si>
    <t>Postotak odobrenih projekata u okviru Ključne aktivnosti 1 u području strukovnog obrazovanja i osposobljavanja u kojima se primjenjuje Europski kreditni sustav za strukovno obrazovanje i osposobljavanje (ECVET)</t>
  </si>
  <si>
    <t>A818044</t>
  </si>
  <si>
    <t>ERASMUS PLUS – OBRAZOVANJE – PROJEKTI ZA KORISNIKE</t>
  </si>
  <si>
    <r>
      <rPr>
        <i/>
        <u/>
        <sz val="11"/>
        <color theme="1"/>
        <rFont val="Arial"/>
        <family val="2"/>
        <charset val="238"/>
      </rPr>
      <t>Zakonske i druge pravne osnove:</t>
    </r>
    <r>
      <rPr>
        <sz val="11"/>
        <color theme="1"/>
        <rFont val="Arial"/>
        <family val="2"/>
        <charset val="238"/>
      </rPr>
      <t xml:space="preserve"> 
Zakon o Agenciji za mobilnost i programe EU; Ugovori s Europskom komisijom o provedbi programa i projekata; Odluka Europskog parlamenta br. 1288/2013 o uspostavljanju Erasmus+ programa za obrazovanje, osposobljavanje, mlade i sport.
</t>
    </r>
    <r>
      <rPr>
        <i/>
        <u/>
        <sz val="11"/>
        <color theme="1"/>
        <rFont val="Arial"/>
        <family val="2"/>
        <charset val="238"/>
      </rPr>
      <t>Opis aktivnosti:</t>
    </r>
    <r>
      <rPr>
        <sz val="11"/>
        <color theme="1"/>
        <rFont val="Arial"/>
        <family val="2"/>
        <charset val="238"/>
      </rPr>
      <t xml:space="preserve"> 
Erasmus+ je najveći program Europske unije za obrazovanje, osposobljavanje, mlade i sport te obuhvaća razdoblje od 2014. do 2020. godine. Program je posebno usmjeren povezivanju obrazovanja, osposobljavanja i sektora mladih s poslovnim sektorom, te je otvoren za njihove zajedničke projekte. </t>
    </r>
  </si>
  <si>
    <t>Broj odgojno-obrazovnih djelatnika iz sustava predškolskoga (ISCED 0) i osnovnoškolskog a(ISCED 1 - 2) odgoja i obrazovanja koji su sudjelovali u aktivnostima profesionalnog razvoja u inozemstvu uz potporu programa Erasmus+</t>
  </si>
  <si>
    <t>Broj odgojno-obrazovnih djelatnika iz gimnazija (ISCED 3) koji su sudjelovali u aktivnostima profesionalnog razvoja u inozemstvu uz potporu programa Erasmus+</t>
  </si>
  <si>
    <t>Broj odgojno-obrazovnih ustanova (vrtići, škole...) koje su uključene u mjere međunarodne mobilnosti i suradnje u programu Erasmus+</t>
  </si>
  <si>
    <t>Broj učenika strukovnih škola (ISCED 3) koji su realizirali stručnu praksu u inozemstvu uz potporu programa Erasmus+</t>
  </si>
  <si>
    <t>1 735</t>
  </si>
  <si>
    <t>1 950</t>
  </si>
  <si>
    <t>A818045</t>
  </si>
  <si>
    <t>ERASMUS PLUS – MLADI – PROJEKTI ZA KORISNIKE</t>
  </si>
  <si>
    <t xml:space="preserve">Broj organizacija civilnog društva uključenih u program Erasmus+ </t>
  </si>
  <si>
    <t xml:space="preserve">Broj osoba koje rade s mladima (eng. youth worker) koji su sudjelovali u aktivnostima profesionalnog razvoja u inozemstvu uz potporu programa Erasmus+ </t>
  </si>
  <si>
    <t xml:space="preserve">Broj mladih koji su sudjelovali u aktivnostima mobilnosti u području neformalnog učenja u inozemstvu uz potporu programa Erasmus+ </t>
  </si>
  <si>
    <t xml:space="preserve">Broj mladih koji su sudjelovali u procesu Dijaloga EU s mladima između mladih i donositelja odluka u okviru Erasmus+ programa </t>
  </si>
  <si>
    <t>1 300</t>
  </si>
  <si>
    <t>46173</t>
  </si>
  <si>
    <t>Agencija za strukovno obrazovanje i obrazovanje odraslih</t>
  </si>
  <si>
    <t>Cilj 1. Povećati kvalitetu i relevantnost strukovnog obrazovanja i osposobljavanja</t>
  </si>
  <si>
    <t>Broj strukovnih škola koje provode nove strukovne kurikulume</t>
  </si>
  <si>
    <t>A848001</t>
  </si>
  <si>
    <t>ADMINISTRACIJA I UPRAVLJANJE AGENCIJE ZA STRUKOVNO OBRAZOVANJE I  OBRAZOVANJE ODRASLIH</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</si>
  <si>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Agenciji za strukovno obrazovanje i obrazovanje odraslih
</t>
    </r>
    <r>
      <rPr>
        <i/>
        <u/>
        <sz val="11"/>
        <color theme="1"/>
        <rFont val="Arial"/>
        <family val="2"/>
        <charset val="238"/>
      </rPr>
      <t>Opis aktivnosti</t>
    </r>
    <r>
      <rPr>
        <i/>
        <sz val="11"/>
        <color theme="1"/>
        <rFont val="Arial"/>
        <family val="2"/>
        <charset val="238"/>
      </rPr>
      <t xml:space="preserve">:
</t>
    </r>
    <r>
      <rPr>
        <sz val="11"/>
        <color theme="1"/>
        <rFont val="Arial"/>
        <family val="2"/>
        <charset val="238"/>
      </rPr>
      <t>Aktivnost se odnosi na financiranje rashoda za zaposlene i materijalne rashode za redovno poslovanje.</t>
    </r>
  </si>
  <si>
    <t>A848010</t>
  </si>
  <si>
    <t>STRUČNO SAVJETODAVNA DJELATNOST</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</si>
  <si>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Agenciji za strukovno obrazovanje i obrazovanje odraslih; Nacionalni okvirni kurikulum za predškolski odgoj te opće obvezno i srednjoškolsko obrazovanje (Ministarstvo znanosti, obrazovanja i sporta, srpanj, 2010.); Strategija obrazovanja, znanosti i tehnologije; Zakon o odgoju i obrazovanju u osnovnoj i srednjoj školi; Zakon o strukovnom obrazovanju; Zakon o obrtu; Zakon o stručno - pedagoškom nadzoru; Zakon o prosvjetnoj inspekciji; Zakon o Hrvatskom kvalifikacijskom okviru; Program razvoja sustava strukovnog obrazovanja i osposobljavanja 2016. – 2020.
</t>
    </r>
    <r>
      <rPr>
        <i/>
        <u/>
        <sz val="11"/>
        <color theme="1"/>
        <rFont val="Arial"/>
        <family val="2"/>
        <charset val="238"/>
      </rPr>
      <t>Opis aktivnosti</t>
    </r>
    <r>
      <rPr>
        <i/>
        <sz val="11"/>
        <color theme="1"/>
        <rFont val="Arial"/>
        <family val="2"/>
        <charset val="238"/>
      </rPr>
      <t xml:space="preserve">: 
</t>
    </r>
    <r>
      <rPr>
        <sz val="11"/>
        <color theme="1"/>
        <rFont val="Arial"/>
        <family val="2"/>
        <charset val="238"/>
      </rPr>
      <t>Planirani iznosi unutar aktivnosti odnose se na planiranje i provedbu stručnih usavršavanja nastavnika i ravnatelja ustanova za strukovno obrazovanje te na provođenje stručno-pedagoški uvida/nadzora s ciljem unapređenja kvalitete njihova rada</t>
    </r>
  </si>
  <si>
    <t>Održani stručni skupovi/radionice/konferencije</t>
  </si>
  <si>
    <t>Obavljeni stručno-pedagoški posjeti</t>
  </si>
  <si>
    <t>A848014</t>
  </si>
  <si>
    <t>RAZVOJ SUSTAVA STRUKOVNOG OBRAZOVANJA</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</si>
  <si>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Agenciji za strukovno obrazovanje i obrazovanje odraslih; Nacionalni okvirni kurikulum za predškolski odgoj te opće obvezno i srednjoškolsko obrazovanje (Ministarstvo znanosti, obrazovanja i sporta, srpanj, 2010.); Strategija obrazovanja, znanosti i tehnologije; Zakon o odgoju i obrazovanju u osnovnoj i srednjoj školi; Zakon o strukovnom obrazovanju; Zakon o obrtu; Zakon o Hrvatskom kvalifikacijskom okviru; Program razvoja sustava strukovnog obrazovanja i osposobljavanja 2016. – 2020.; Zakon o udžbenicima za osnovnu i srednju školu
</t>
    </r>
    <r>
      <rPr>
        <i/>
        <u/>
        <sz val="11"/>
        <color theme="1"/>
        <rFont val="Arial"/>
        <family val="2"/>
        <charset val="238"/>
      </rPr>
      <t>Opis aktivnosti</t>
    </r>
    <r>
      <rPr>
        <i/>
        <sz val="11"/>
        <color theme="1"/>
        <rFont val="Arial"/>
        <family val="2"/>
        <charset val="238"/>
      </rPr>
      <t xml:space="preserve">:
</t>
    </r>
    <r>
      <rPr>
        <sz val="11"/>
        <color theme="1"/>
        <rFont val="Arial"/>
        <family val="2"/>
        <charset val="238"/>
      </rPr>
      <t>Proračunska aktivnost planirana je s ciljem poboljšanja trenutno važećih nastavnih planova/strukovnih kurikuluma te odobravanje pomoćnih nastavnih sredstava.</t>
    </r>
  </si>
  <si>
    <t xml:space="preserve">Broj odobrenih drugih obrazovnih sadržaja </t>
  </si>
  <si>
    <t>A848018</t>
  </si>
  <si>
    <t>DRŽAVNA NATJECANJA</t>
  </si>
  <si>
    <r>
      <rPr>
        <i/>
        <u/>
        <sz val="11"/>
        <color theme="1"/>
        <rFont val="Arial"/>
        <family val="2"/>
        <charset val="238"/>
      </rPr>
      <t xml:space="preserve">Zakonske i druge pravne osnove:
</t>
    </r>
    <r>
      <rPr>
        <sz val="11"/>
        <color theme="1"/>
        <rFont val="Arial"/>
        <family val="2"/>
        <charset val="238"/>
      </rPr>
      <t xml:space="preserve">Zakon o Agenciji za strukovno obrazovanje i obrazovanje odraslih; Nacionalni okvirni kurikulum za predškolski odgoj te opće obvezno i srednjoškolsko obrazovanje (Ministarstvo znanosti, obrazovanja i sporta, srpanj, 2010.); Strategija obrazovanja, znanosti i tehnologije (2014); Zakon o odgoju i obrazovanju u osnovnoj i srednjoj školi; Zakon o strukovnom obrazovanju; Zakon o obrtu; Zakon o Hrvatskom kvalifikacijskom okviru; Program razvoja sustava strukovnog obrazovanja i osposobljavanja 2016. – 2020.
</t>
    </r>
    <r>
      <rPr>
        <i/>
        <u/>
        <sz val="11"/>
        <color theme="1"/>
        <rFont val="Arial"/>
        <family val="2"/>
        <charset val="238"/>
      </rPr>
      <t>Opis aktivnosti</t>
    </r>
    <r>
      <rPr>
        <i/>
        <sz val="11"/>
        <color theme="1"/>
        <rFont val="Arial"/>
        <family val="2"/>
        <charset val="238"/>
      </rPr>
      <t xml:space="preserve">:
</t>
    </r>
    <r>
      <rPr>
        <sz val="11"/>
        <color theme="1"/>
        <rFont val="Arial"/>
        <family val="2"/>
        <charset val="238"/>
      </rPr>
      <t>Aktivnosti planiranja i provođenja državnih natjecanja u strukovnim disciplinama i smotrama učenika organiziraju se s ciljem promicanja privlačnosti strukovnog obrazovanja i vještina učenika strukovnih programa. Razvojem učeničkih kompetencija i razmjenom iskustava nastavnika/mentora osuvremenjuju se strukovni programi i učenicima se olakšava ulazak u svijet rada.</t>
    </r>
  </si>
  <si>
    <t>Održane državne smotre radova učenika</t>
  </si>
  <si>
    <t>A848044</t>
  </si>
  <si>
    <t>ERASMUS PLUS - ONLINE ALAT ZA ODREĐIVANJE REFERENTNIH VRIJEDNOSTI ZA OSIGURAVANJE KVALITETE U NAUKOVANJU - BEQUAL</t>
  </si>
  <si>
    <r>
      <rPr>
        <i/>
        <u/>
        <sz val="11"/>
        <color theme="1"/>
        <rFont val="Arial"/>
        <family val="2"/>
        <charset val="238"/>
      </rPr>
      <t xml:space="preserve">Zakonske i druge pravne osnove:
</t>
    </r>
    <r>
      <rPr>
        <sz val="11"/>
        <color theme="1"/>
        <rFont val="Arial"/>
        <family val="2"/>
        <charset val="238"/>
      </rPr>
      <t xml:space="preserve">Zakon o Agenciji za strukovno obrazovanje i obrazovanje odraslih, Ka2 Strategic Partnership Project, broj 2018-1-LT01-KA202-046939
</t>
    </r>
    <r>
      <rPr>
        <i/>
        <u/>
        <sz val="11"/>
        <color theme="1"/>
        <rFont val="Arial"/>
        <family val="2"/>
        <charset val="238"/>
      </rPr>
      <t xml:space="preserve">Opis aktivnosti:
</t>
    </r>
    <r>
      <rPr>
        <sz val="11"/>
        <color theme="1"/>
        <rFont val="Arial"/>
        <family val="2"/>
        <charset val="238"/>
      </rPr>
      <t>Nositelje projekta je Komora za trgovinu, industriju i obrta iz Litve.  
Cilj projekta je podići svijest o vrijednosti naukovanja i drugih oblika učenja temeljenog na radu poput stažiranja i pripravništva putem razvoja platforme i online alata za benchmarking (mjerenje, uspoređivanje i samouspoređivanje) osiguravanja kvalitete u naukovanjima i učenju temeljenom na radu. Projektom je predviđen razvoj dva online benchmarking alata, jedan namijenjen ustanova za strukovno obrazovanje, a drugi poslodavcima koji pružaju mogućnosti naukovanja i učenja temeljenog na radu.</t>
    </r>
  </si>
  <si>
    <t>Broj održanih partnerskih sastanaka</t>
  </si>
  <si>
    <t xml:space="preserve">Broj izrađenih dokumenata nastalih provedbom projekta </t>
  </si>
  <si>
    <t>K848038</t>
  </si>
  <si>
    <r>
      <rPr>
        <i/>
        <u/>
        <sz val="11"/>
        <color theme="1"/>
        <rFont val="Arial"/>
        <family val="2"/>
        <charset val="238"/>
      </rPr>
      <t xml:space="preserve">Zakonske i druge pravne osnove:
</t>
    </r>
    <r>
      <rPr>
        <sz val="11"/>
        <color theme="1"/>
        <rFont val="Arial"/>
        <family val="2"/>
        <charset val="238"/>
      </rPr>
      <t xml:space="preserve">Članak 4. Zakona o Agenciji za strukovno obrazovanje i obrazovanje odraslih; Operativni program Učinkoviti ljudski potencijali 2014.-2020.
</t>
    </r>
    <r>
      <rPr>
        <i/>
        <u/>
        <sz val="11"/>
        <color theme="1"/>
        <rFont val="Arial"/>
        <family val="2"/>
        <charset val="238"/>
      </rPr>
      <t xml:space="preserve">Opis aktivnosti: 
</t>
    </r>
    <r>
      <rPr>
        <sz val="11"/>
        <color theme="1"/>
        <rFont val="Arial"/>
        <family val="2"/>
        <charset val="238"/>
      </rPr>
      <t>U 2020. provodit će se ESF-ovih projekata čiji je nositelj Agencija:  Promocija učeničkih kompetencija i strukovnog obrazovanja kroz strukovna natjecanja i smotre, Modernizacija sustava stručnog usavršavanja nastavnika strukovnih predmeta, Modernizacija sustava strukovnog obrazovanja i obrazovanja odraslih.</t>
    </r>
  </si>
  <si>
    <t>Broj ESF projekata u provedbi čiji korisnik je ASOO</t>
  </si>
  <si>
    <t>T848027</t>
  </si>
  <si>
    <t>OP UČINKOVITI LJUDSKI POTENCIJALI 2014. - 2020., PRIORITET 5</t>
  </si>
  <si>
    <r>
      <rPr>
        <i/>
        <u/>
        <sz val="11"/>
        <color theme="1"/>
        <rFont val="Arial"/>
        <family val="2"/>
        <charset val="238"/>
      </rPr>
      <t>Zakonske i druge pravne osnove</t>
    </r>
    <r>
      <rPr>
        <i/>
        <sz val="11"/>
        <color theme="1"/>
        <rFont val="Arial"/>
        <family val="2"/>
        <charset val="238"/>
      </rPr>
      <t xml:space="preserve">: 
</t>
    </r>
    <r>
      <rPr>
        <sz val="11"/>
        <color theme="1"/>
        <rFont val="Arial"/>
        <family val="2"/>
        <charset val="238"/>
      </rPr>
      <t xml:space="preserve">Zakon o uspostavi institucionalnog okvira za korištenje strukturnih instrumenata Europske unije u Republici Hrvatskoj za razdoblje 2007. – 2013.; Uredba o tijelima u sustavu upravljanja i kontrole korištenja strukturnih fondova Europske unije u Republici Hrvatskoj; Zakon o uspostavi institucionalnog okvira za provedbu europskih strukturnih i investicijskih fondova u Republici Hrvatskoj u financijskom razdoblju 2014. – 2020.
</t>
    </r>
    <r>
      <rPr>
        <i/>
        <u/>
        <sz val="11"/>
        <color theme="1"/>
        <rFont val="Arial"/>
        <family val="2"/>
        <charset val="238"/>
      </rPr>
      <t xml:space="preserve">Opis aktivnosti: 
</t>
    </r>
    <r>
      <rPr>
        <sz val="11"/>
        <color theme="1"/>
        <rFont val="Arial"/>
        <family val="2"/>
        <charset val="238"/>
      </rPr>
      <t>ASOO određuje se za obavljanje poslova Posredničkoga tijela razine 2 za provedbu mjera i prioritetnih osi u području obrazovanja u okviru Operativnog programa Učinkoviti ljudski potencijali 2014.-2020. Planirana sredstva na ovoj aktivnosti predviđena su za obavljanje poslova Posredničkoga tijela.</t>
    </r>
  </si>
  <si>
    <t>A653028</t>
  </si>
  <si>
    <t>DODATNI PORODILJNI DOPUST I OPREMA ZA NOVOROĐENO DIJETE</t>
  </si>
  <si>
    <r>
      <rPr>
        <b/>
        <sz val="11"/>
        <color rgb="FF000000"/>
        <rFont val="Arial"/>
        <family val="2"/>
        <charset val="238"/>
      </rPr>
      <t xml:space="preserve">Šifra i naziv programa   </t>
    </r>
    <r>
      <rPr>
        <sz val="11"/>
        <color rgb="FF000000"/>
        <rFont val="Arial"/>
        <family val="2"/>
        <charset val="238"/>
      </rPr>
      <t xml:space="preserve">                                                   </t>
    </r>
    <r>
      <rPr>
        <i/>
        <sz val="10"/>
        <color rgb="FF000000"/>
        <rFont val="Arial"/>
        <family val="2"/>
        <charset val="238"/>
      </rPr>
      <t>(samo naziv cilja, bez opisa)</t>
    </r>
  </si>
  <si>
    <t>A653028 DODATNI PORODILJNI DOPUST I OPREMA ZA NOVOROĐENO DIJETE</t>
  </si>
  <si>
    <r>
      <rPr>
        <b/>
        <sz val="11"/>
        <color rgb="FF000000"/>
        <rFont val="Arial"/>
        <family val="2"/>
        <charset val="238"/>
      </rPr>
      <t xml:space="preserve">Šifra i naziv aktivnosti/projekta 
</t>
    </r>
    <r>
      <rPr>
        <sz val="11"/>
        <color rgb="FF000000"/>
        <rFont val="Arial"/>
        <family val="2"/>
        <charset val="238"/>
      </rPr>
      <t xml:space="preserve"> </t>
    </r>
    <r>
      <rPr>
        <i/>
        <sz val="10"/>
        <color rgb="FF000000"/>
        <rFont val="Arial"/>
        <family val="2"/>
        <charset val="238"/>
      </rPr>
      <t>(Navesti koje su aktivnosti namjenjene ostvarivanju dječjih prava i zakonsku ili drugu pravnu osnovu za provođenje aktivnosti.)</t>
    </r>
  </si>
  <si>
    <r>
      <rPr>
        <b/>
        <sz val="11"/>
        <color rgb="FF000000"/>
        <rFont val="Arial"/>
        <family val="2"/>
        <charset val="238"/>
      </rPr>
      <t xml:space="preserve">Pokazatelj rezultata
</t>
    </r>
    <r>
      <rPr>
        <sz val="11"/>
        <color rgb="FF000000"/>
        <rFont val="Arial"/>
        <family val="2"/>
        <charset val="238"/>
      </rPr>
      <t xml:space="preserve"> </t>
    </r>
    <r>
      <rPr>
        <i/>
        <sz val="10"/>
        <color rgb="FF000000"/>
        <rFont val="Arial"/>
        <family val="2"/>
        <charset val="238"/>
      </rPr>
      <t>(min. 1 , max 3 pokazatelja)</t>
    </r>
  </si>
  <si>
    <t>Broj korisnika obuhvaćen navedenim naknadama plaće, novčanim naknadama i novčanim potporama</t>
  </si>
  <si>
    <t>135 000</t>
  </si>
  <si>
    <t>A558049</t>
  </si>
  <si>
    <t>PROVEDBA MJERA OBITELJSKE I POPULACIJSKE POLITIKE</t>
  </si>
  <si>
    <t>A558049 PROVEDBA MJERA OBITELJSKE I POPULACIJSKE POLITIKE</t>
  </si>
  <si>
    <t>Broj organiziranih događanja s ciljem senzibilizacije javnosti o ulozi i značaju obitelji</t>
  </si>
  <si>
    <t>Broj financiranih jednogodišnjih projekata organizacija civilnog društva iz područja podrške obitelji</t>
  </si>
  <si>
    <t>A792009</t>
  </si>
  <si>
    <t>PREVENCIJA NASILJA NAD I MEĐU DJECOM I MLADIMA</t>
  </si>
  <si>
    <t>3.810.100,00*
(1.905.050,00)</t>
  </si>
  <si>
    <t>3.934.072,00*
(1.976.036,00)</t>
  </si>
  <si>
    <t>4.060.870,00*
(2.030.435,00)</t>
  </si>
  <si>
    <t>A792009 PREVENCIJA NASILJA NAD I MEĐU DJECOM I MLADIMA</t>
  </si>
  <si>
    <r>
      <rPr>
        <i/>
        <u/>
        <sz val="11"/>
        <color rgb="FF000000"/>
        <rFont val="Arial"/>
        <family val="2"/>
        <charset val="238"/>
      </rPr>
      <t>Zakonske i druge pravne osnove:</t>
    </r>
    <r>
      <rPr>
        <sz val="11"/>
        <color rgb="FF000000"/>
        <rFont val="Arial"/>
        <family val="2"/>
        <charset val="238"/>
      </rPr>
      <t xml:space="preserve">
Nacionalna strategija za prava djece u Republici Hrvatskoj za razdoblje od 2014. do 2020. godine
Odluka o raspisivanju i provedbi Poziva za prijavu projekata udruga u području prevencije nasilja nad i među djecom i mladima
Poziv za prijavu projekata udruga u području prevencije nasilja nad i među djecom i mladima</t>
    </r>
  </si>
  <si>
    <t>Broj financiranih jednogodišnjih projekata organizacija civilnog društva</t>
  </si>
  <si>
    <r>
      <t>*</t>
    </r>
    <r>
      <rPr>
        <sz val="9"/>
        <color rgb="FF000000"/>
        <rFont val="Arial"/>
        <family val="2"/>
        <charset val="238"/>
      </rPr>
      <t>ukupni iznosi i vrijednost planirani na aktivnostima, a u zagradama iznosi i vrijednosti planirani za programe usmjerene djeci</t>
    </r>
  </si>
  <si>
    <t>A653006</t>
  </si>
  <si>
    <t>AFIRMACIJA PRAVA I ZAŠTITA DJECE</t>
  </si>
  <si>
    <t>A653006 AFIRMACIJA PRAVA I ZAŠTITA DJECE</t>
  </si>
  <si>
    <r>
      <rPr>
        <i/>
        <u/>
        <sz val="11"/>
        <color rgb="FF000000"/>
        <rFont val="Arial"/>
        <family val="2"/>
        <charset val="238"/>
      </rPr>
      <t>Zakonske i druge pravne osnove:</t>
    </r>
    <r>
      <rPr>
        <sz val="11"/>
        <color rgb="FF000000"/>
        <rFont val="Arial"/>
        <family val="2"/>
        <charset val="238"/>
      </rPr>
      <t xml:space="preserve">
Zakon o Nagradi za promicanje prava djeteta (Narodne novine, broj 96/03)
Nacionalna strategija za prava djece u Republici Hrvatskoj za razdoblje od 2014. do 2020. godine
Odluka o provedbi postupka za dodjelu ,,Nagrade za promicanje prava djeteta" u 2020.
Natječaj za dodjelu ,,Nagrade za promicanje prava djeteta" u 2020. godini 
Odluka o raspisivanju i provedbi Poziva za prijavu projekata udruga usmjerenih podršci obitelji i promicanju i zaštiti prava djece iz raspoloživih sredstava dijela prihoda od igara na sreću i Državnog proračuna  
Poziv za prijavu projekata udruga usmjerenih podršci obitelji i promicanju i zaštiti prava djece </t>
    </r>
  </si>
  <si>
    <t>Broj dodijeljenih Nagrada za promicanje prava djeteta</t>
  </si>
  <si>
    <t>Udio provednih promidžbenih aktinosti u ukupnom broju planiranih promidžbenih aktivnosti</t>
  </si>
  <si>
    <t>Broj financiranih jednogodišnjih projekata organizacija civilnog društva iz područja zaštite prava djece</t>
  </si>
  <si>
    <t>postotak</t>
  </si>
  <si>
    <r>
      <rPr>
        <i/>
        <u/>
        <sz val="11"/>
        <color rgb="FF000000"/>
        <rFont val="Arial"/>
        <family val="2"/>
        <charset val="238"/>
      </rPr>
      <t>Zakonske i druge pravne osnove:</t>
    </r>
    <r>
      <rPr>
        <sz val="11"/>
        <color rgb="FF000000"/>
        <rFont val="Arial"/>
        <family val="2"/>
        <charset val="238"/>
      </rPr>
      <t xml:space="preserve">
Zakon o igrama na sreću (Narodne novine, broj 87/09, 35/13, 158/13, 41/14, 143/14)
Uredba o kriterijima za utvrđivanje korisnika i načinu raspodjele dijela prihoda od igara na sreću 
Nacionalna obiteljska politika
Nacionalna strategija za prava djeca u Republici Hrvatskoj za razdoblje od 2014. do 2020. godine.
Odluka o raspisivanju i provedbi Poziva za prijavu projekata udruga usmjerenih podršci obitelji i promicanju i zaštiti prava djece iz raspoloživih sredstava dijela prihoda od igara na sreću i Državnog proračuna  
Poziv za prijavu projekata udruga usmjerenih podršci obitelji i promicanju i zaštiti prava djece </t>
    </r>
  </si>
  <si>
    <t>1. Izrađena projektna dokumentacija za rekonstrukciju prostora
2. Obavljeni radovi na rekonstrukciji</t>
  </si>
  <si>
    <t xml:space="preserve">Planirana sredstva </t>
  </si>
  <si>
    <t xml:space="preserve">Iznos isplaćenih sredstava </t>
  </si>
  <si>
    <t xml:space="preserve">
"Sigurno u autosjedalici" - nacionalni preventivni projekt policije usmjeren na sigurnosti djece u prometu </t>
  </si>
  <si>
    <t xml:space="preserve">
"Prometna preventiva u predškolskim ustanovama" - nacionalni preventivni projekt policije usmjeren na sigurnosti djece u prometu </t>
  </si>
  <si>
    <t>Broj sufinanciranih projekata koji služe djeci do 18 godina</t>
  </si>
  <si>
    <t>s obzirom da se kroz navedene aktivnosti, tj. programe, ne sufinanciraju samo projekti usmjereni na ulaganja u projekte namijenjene djeci nemoguće je točno reći koliko će biti takvih projekata JLPS-ova u narednim godinama, te kolika će biti ulaganja u iste, stoga su prikazane vrijednosti pokazatelji procijenjeni na prošlogodišnjim iskustvima</t>
  </si>
  <si>
    <t>Preventivni projekti i aktivnosti policije s ciljem zaštite djece i promicanje njihovih prava koji se provode na nacionalnoj razini</t>
  </si>
  <si>
    <t xml:space="preserve">Preventivni projekti i aktivnosti policije s ciljem zaštite djece i promicanje njihovih prava koji se provode na nacionalnoj razini
"Zajedno više možemo" - prevencija zlouporabe sredstava ovisnosti, posebice zlouporabe droga, prevencija vandalizma, vršnjačkog nasilja i svih oblika rizičnog ponašanja djece.  
"Zajedno" - prevencija trgovanja ljudima te podizanje svijesti šire javnosti na problematiku trgovanja s ljudima. 
"Manje oružja, manje tragedija" - preventivna kampanja usmjerena na smanjenje stradavanja djece od minsko-ekspolozivnih sredstava
"Zdrav za 5" - preventivni projekt usmjeren na prevenciju ovisnosti o alkoholu, drogama i kocki kod djece
"Živim život bez nasilja" - preventivni projekt koji je usmjeren na sprječavanje vršnjačkog nasilja, nasilja prema ženama, nasilja u obitelji, nasilja među mladima te izgradnje kulture nenasilja i tolerancije
"Imam izbor" - preventivni projekt usmjeren na osnaživanje socijalne uključenosti manjinskih društvenih skupina u društvenu zajednicu, posebice djece i mladih 
"Podrška žrtvama kaznenih djela i prekršaja" - projekt usmjeren na izradu preporuka te iznalaženje pojedinih praktičnih rješenja u implementaciji Zakona o kaznenom postupku (NN 152/08, 76/09, 80/11, 121/11, 91/12, 143/12, 56/13, 145/13, 152/14, 70/17, 126/19, 126/19), kao i drugih zakosnkih i podzakonskih akata vezano za prava žrtava kaznenih djela 
"Prevecija huliganizma" - preventivni projekt usmjeren na sprječavanje huliganizma i govora mržnje, posebice na športskim natjecanjima
"Sigurnost i zaštita djece na internetu" - preventivni projekt usmjeren podizanju stupnja informiranosti i svijesti o opasnostima korištenja interneta i društvenih mreža te djece i mladih o sigurnom korištenju interneta.
Projekt "Lily" - multimodularni projekt usmjeren na senzibilizaciju i edukaciju žena, djevojaka i mladih osoba (mladi muškarci srednjškolske dobi) o borbi protiv nasilja nad ženama. 
Projekt "Tko se igra mojim podacima" -svrha projekta je podizanje stupnja znanja i svijesti građana o važnosti zaštite osobnih podataka i zaštite privatnosti u kontekstu korištenja interneta i društvenih mreža. Ciljane skupine ovog projekta su: učenici osnovnih i srednjih škola, roditelji, učitelji i profesori itd. </t>
  </si>
  <si>
    <t xml:space="preserve">
"Poštujte naše znakove" - nacionalni preventivni projekt policije usmjeren na sigurnosti djece u prometu </t>
  </si>
  <si>
    <t xml:space="preserve"> Nacionalni preventivni projekti</t>
  </si>
  <si>
    <t>Nacionalni preventivni projekti</t>
  </si>
  <si>
    <t xml:space="preserve">Nacionalni preventivni projekti </t>
  </si>
  <si>
    <t xml:space="preserve">"Prometna učilica i organizacija natjecanja" - nacionalni preventivni projekt policije usmjeren na sigurnosti djece u prometu </t>
  </si>
  <si>
    <t xml:space="preserve">
"Prometa učilica za srednjoškolce" - nacionalni preventivni projekt policije usmjeren na sigurnosti djece u prometu </t>
  </si>
  <si>
    <t xml:space="preserve">
"Znakovi za najmanje" - edukativno interaktivna predstava </t>
  </si>
  <si>
    <t>P3903
8. Dostupnost muzejskog sadržaja djeci</t>
  </si>
  <si>
    <t>Temeljem Strategije razvoja turizma Republike Hrvatske do 2020. godine provode se dva programa namijenjena učenicima:
1. Javni poziv srednjim strukovnim i umjetničkim školama za promociju i jačanje kompetencija strukovnih zanimanja za turizam (izrada turističkih projekata)
2. Program poticanja obrazovanja kadrova u ugostiteljstvu i turizmu - Stipendije (u suradnji s gospodarskim subjektima/poslodavcima i županijskim obrtničkim komorama provodi se stipendiranje učenika i studenata koji se obrazuju za ugostiteljsko-turistička zanimanja).</t>
  </si>
  <si>
    <t>Stipendije i školarine (stipendije djeci poginulih djelatnika, pomoć za školovanje djeci do 15 godina starosti, školarina djece djelatnika koji rade u inozemstvu)</t>
  </si>
  <si>
    <r>
      <t xml:space="preserve">A779047 ADMINISTRACIJA I UPRAVLJANJE (OSTALI IZVORI FINANCIRANJA)                                                                                      </t>
    </r>
    <r>
      <rPr>
        <i/>
        <sz val="11"/>
        <color theme="1"/>
        <rFont val="Arial"/>
        <family val="2"/>
        <charset val="238"/>
      </rPr>
      <t>Projekt „Uređenje igrališta na Poučnoj stazi Pjeskarica“</t>
    </r>
    <r>
      <rPr>
        <sz val="11"/>
        <color theme="1"/>
        <rFont val="Arial"/>
        <family val="2"/>
        <charset val="238"/>
      </rPr>
      <t xml:space="preserve">- Projekt predstavlja završetak uređenja poučne staze duge 1,5 km koja prati lijevu stranu potoka Velika Paklenica. Projekt obuhvaća prostor namijenjen učionici na otvorenom, odnosno „školi u prirodi” koja je dio interpretacijske cjeline poučne staze „Pjeskarica“. Jedan od temeljnih ciljeva Parka je razvoj edukacijskog i rekreacijskog sadržaja–promoviranje mogućnosti za razumijevanje važnosti očuvanja zaštite prirodnih vrijednosti i kulturne baštine te uživanje u netaknutoj prirodi i ostalim posebnim kvalitetama Parka. Uređenje igralište u sklopu „škole u prirodi“ važan je čimbenik razvoja edukativnih sadržaja za posjetitelje Parka. „Škola u prirodi“ zajedno sa Poučnom stazom čini interpretacijsku cjelinu namijenjenu svim uzrastima, no naglasak je prvenstveno na dječjoj populaciji uzrasta od 6 do 10 godina. </t>
    </r>
  </si>
  <si>
    <t>A779047 ADMINISTRACIJA I UPRAVLJANJE (OSTALI IZVORI FINANCIRANJA)                                                                                      Škola u prirodi - Podaktivnost u Ep 3 Unaprjeđenje posjetiteljskih sklopova
Set za održavanje kratkih edukacija o mikrolokaciji i predah u obilasku</t>
  </si>
  <si>
    <t xml:space="preserve">                         2809 UPRAVLJANE ZATVORSKIM I PROBACIJSKIM SUSTAVOM, 
naziv cilja: OSNAŽIVANJE RODITELJSKIH KOMPETENCIJA ZATVORENIKA I OČUVANJE OBITELJSKIH ODNOSA</t>
  </si>
  <si>
    <t>Organizacija  godišnje konferencije mreže pravobranitelja za djecu jugoistočne Europe (CRONSEE-a)</t>
  </si>
  <si>
    <r>
      <rPr>
        <i/>
        <sz val="11"/>
        <color theme="1"/>
        <rFont val="Arial"/>
        <family val="2"/>
        <charset val="238"/>
      </rPr>
      <t xml:space="preserve">A739000- Zaštita, praćenje i promicanje prava djece     </t>
    </r>
    <r>
      <rPr>
        <sz val="11"/>
        <color theme="1"/>
        <rFont val="Arial"/>
        <family val="2"/>
        <charset val="238"/>
      </rPr>
      <t xml:space="preserve">                                                                                                                                                                Jačanje zaštite pojedinačnih prava i interesa djece, unaprjeđenje pravnog i društvenog položaja djece.
</t>
    </r>
    <r>
      <rPr>
        <i/>
        <u/>
        <sz val="11"/>
        <color theme="1"/>
        <rFont val="Arial"/>
        <family val="2"/>
        <charset val="238"/>
      </rPr>
      <t>Zakonske i druge pravne osnove:</t>
    </r>
    <r>
      <rPr>
        <sz val="11"/>
        <color theme="1"/>
        <rFont val="Arial"/>
        <family val="2"/>
        <charset val="238"/>
      </rPr>
      <t xml:space="preserve">
Zakon o pravobranitelju za djecu (NN 73/17), Poslovnik o radu pravobranitelja za djecu (NN 49/18), Konvencija o pravima djeteta)</t>
    </r>
  </si>
  <si>
    <r>
      <rPr>
        <i/>
        <sz val="11"/>
        <color theme="1"/>
        <rFont val="Arial"/>
        <family val="2"/>
        <charset val="238"/>
      </rPr>
      <t>T390009- Organizacija  godišnje konferencije mreže Pravobranitelja za djecu jugoistočne Europe (CRONSEE-a</t>
    </r>
    <r>
      <rPr>
        <sz val="11"/>
        <color theme="1"/>
        <rFont val="Arial"/>
        <family val="2"/>
        <charset val="238"/>
      </rPr>
      <t xml:space="preserve">)                                                                                                                                                                  Organizacije godišnej konferencije CRONSEE-a.
</t>
    </r>
    <r>
      <rPr>
        <i/>
        <u/>
        <sz val="11"/>
        <color theme="1"/>
        <rFont val="Arial"/>
        <family val="2"/>
        <charset val="238"/>
      </rPr>
      <t>Zakonske i druge pravne osnove:</t>
    </r>
    <r>
      <rPr>
        <sz val="11"/>
        <color theme="1"/>
        <rFont val="Arial"/>
        <family val="2"/>
        <charset val="238"/>
      </rPr>
      <t xml:space="preserve">
Zakon o pravobranitelju za djecu (NN 73/17), Poslovnik o radu pravobranitelja za djecu (NN 9/18), Konvencija o pravima djeteta</t>
    </r>
  </si>
  <si>
    <t>JEDNOKRATNA PRAVA IZ ZAKONA I OSTALE NAKNADE HRVATSKIM BRANITELJIMA IZ DOMOVINSKOG RATA</t>
  </si>
  <si>
    <r>
      <t xml:space="preserve">A878002 - EDUKACIJA O VRIJEDNOSTIMA DOMOVINSKOG RATA 
Sredstva planirana na prethodno navedenim aktivnostima planirana su za potrebe projekta "Posjet učenika osmih razreda Vukovaru" odnosno prijevoz i boravak (smještaj i prehrana) za učenike svih osmih razreda osnovnih škola u Republici Hrvatskoj koji će obvezno i besplatno boraviti u Vukovaru. 
</t>
    </r>
    <r>
      <rPr>
        <i/>
        <u/>
        <sz val="11"/>
        <rFont val="Arial"/>
        <family val="2"/>
        <charset val="238"/>
      </rPr>
      <t>Zakonske i druge pravne osnove:</t>
    </r>
    <r>
      <rPr>
        <sz val="11"/>
        <rFont val="Arial"/>
        <family val="2"/>
        <charset val="238"/>
      </rPr>
      <t xml:space="preserve">
Uredba o osnivanju Javne ustanove "Memorijalni centar Domovinskog rata Vukovar" (NN 54/13 i 140/14)
Statut Javne ustanove "Memorijalni centar Domovinskog rata Vukovar"</t>
    </r>
  </si>
  <si>
    <t xml:space="preserve">Povećanje broja djece koja su prošla edukaciju o vrijednostima Domovinskog rata </t>
  </si>
  <si>
    <r>
      <t xml:space="preserve">A754057 Održavanje školskih brodova srednjoškolskih pomorskih učilišta i opremanje obveznom opremom u skladu sa odredbama STCW Konvencije
</t>
    </r>
    <r>
      <rPr>
        <sz val="11"/>
        <color theme="1"/>
        <rFont val="Arial"/>
        <family val="2"/>
        <charset val="238"/>
      </rPr>
      <t xml:space="preserve">Međunarodnom konvencijom o standardima izobrazbe, izdavanju svjedodžbi i držanju straže pomoraca (STCW) 1978, propisani i specifični uvjeti u pogledu tehničke i materijalne opremljenosti kojima moraju udovoljiti učilišta ovlaštena za provedbu programa obrazovanja i/ili izobrazbe pomoraca. Značajnost u pogledu obveze za kontinuirano udovoljavanje minimalnim zahtjevima Konvencije prepoznala je i Vlada Republike Hrvatske pri donošenju Strategije pomorskog razvitka i integralne pomorske politike Republike Hrvatske za razdoblje od 2014. do 2020. u okviru cilja kojim se želi doprinijeti razvoju i promicanju Hrvatske kao međunarodnog centra izvrsnosti za školovanja pomoraca. 
Sredstva na ovoj aktivnosti koristit će se za opremanje srednjoškolskih pomorskih učilišta u vlasništvu područne (regionalne) samouprave obveznom opremom, u skladu sa odredbama STCW Konvencije 1978 kako je izmijenjena i dopunjena te nacionalnih propisa kojim su implementirani sadržaji iste. 
</t>
    </r>
    <r>
      <rPr>
        <i/>
        <u/>
        <sz val="11"/>
        <color theme="1"/>
        <rFont val="Arial"/>
        <family val="2"/>
        <charset val="238"/>
      </rPr>
      <t>Zakonske i druge pravne osnove:</t>
    </r>
    <r>
      <rPr>
        <sz val="11"/>
        <color theme="1"/>
        <rFont val="Arial"/>
        <family val="2"/>
        <charset val="238"/>
      </rPr>
      <t xml:space="preserve">
Pomorski zakonik (NN 181/04, 76/07, 146/08, 61/11, 56/13, 26/15) čl. 132., Pravilnik o zvanjima i svjedodžbama o osposobljenosti pomoraca (NN 130/13, 45/14, 124/15, 72/16, 69/18, 77/18-ispravak), čl. 79. i Prilog G2.</t>
    </r>
  </si>
  <si>
    <t>A820058- ZPP- MJERE RURALNOG RAZVOJA- Izgradnja, rekosntrukcija i opremanje dječjih vrtića (u skladu s čl. 23. st. 1. Zakona o predškolskom odgoju i o brazovanju (NN 10/97, 107/07 i 94/13)</t>
  </si>
  <si>
    <t>6 370</t>
  </si>
  <si>
    <t>3 841</t>
  </si>
  <si>
    <t>2 561</t>
  </si>
  <si>
    <t>Poboljšanje infrastrukture na područjima naseljenim pripadnicima nacionalnih manjina</t>
  </si>
  <si>
    <r>
      <t xml:space="preserve">U okviru nacionalnih mjera za ostvarenje ravnomjernog razvoja svih krajeva Republike Hrvatske u skladu s načelima održivog razvoja socijalne uključenosti, Ministarstvo na godišnjoj razini provodi provodi programe kojima nastavlja pomagati održivost razvoja lokalne zajednice u smislu poboljšanja dostupnosti lokalne infrastrukture (izgradnja, obnova i rekonstrukcija objekata socijalne, komunalne i gospodarske namjene na lokalnoj razini), vodeći pritome računa o promicanju jednakih mogućnosti i socijalne uključenosti (promicanja ravnopravnosti spolova te zabrana diskriminacije po bilo kojoj osnovi), promicanju održivog razvoja (očuvanje, zaštita i unaprjeđenje zaštite okoliša, promicanje korištenja obnovljivih izvora energije i unaprjeđenja energetske učinkovitosti) kao i o neovisnosti lokalne zajednice. 
Temeljem objavljenih poziva za iskaz interesa, sufinanciraju se projekti kojima su nositelji jedinice lokalne i područne (regionalne) samouprave a koje imaju status potpomognutih područja i brdsko-planinskih područja. Sufinanciraju se projekti iz područja komunalne i socijalne infrastrukture za koje se procijeni da će pridonijeti znatnijem razvoju pojedinih područja i stvoriti preduvjete za održivi gospodarski i društveni razvoj te poboljšati standard i kvalitetu života lokalnog stanovništva. Tako se kroz navedene programe sufinanciraju i projekti usmjereni prema djeci, odnosno oni koji se odnose na izgradnju, rekonstrukciju i obnovu vrtića, škola, dječjih igrališta, školsko-sportskih dvorana, igranica i sl... 
</t>
    </r>
    <r>
      <rPr>
        <i/>
        <u/>
        <sz val="11"/>
        <color theme="1"/>
        <rFont val="Arial"/>
        <family val="2"/>
        <charset val="238"/>
      </rPr>
      <t>Zakonske i druge pravne osnove:</t>
    </r>
    <r>
      <rPr>
        <sz val="11"/>
        <color theme="1"/>
        <rFont val="Arial"/>
        <family val="2"/>
        <charset val="238"/>
      </rPr>
      <t xml:space="preserve">
Zakon o potpomognutim područjima (NN 118/18) i Zakon o brdsko-planinskim područjima (NN118/18)</t>
    </r>
  </si>
  <si>
    <r>
      <t xml:space="preserve">A892001 - Administracija i upravljanje
K892002 - izravna kapitalna ulaganja
K892004 - operativni program konkurentnost i kohezija; Nacionalna strategija razvoja zdravstva 2012-2020.; Nacionalni plan razvoja kliničkih bolničkih centara, kliničkih bolnica, klinika i općih bolnica u Republici Hrvatskoj 2015.-2016.; Operativni program Konkurentnost i kohezija 2014. - 2020.
</t>
    </r>
    <r>
      <rPr>
        <i/>
        <u/>
        <sz val="11"/>
        <color theme="1"/>
        <rFont val="Arial"/>
        <family val="2"/>
        <charset val="238"/>
      </rPr>
      <t xml:space="preserve">Zakonske i druge pravne osnove:
</t>
    </r>
    <r>
      <rPr>
        <sz val="11"/>
        <color theme="1"/>
        <rFont val="Arial"/>
        <family val="2"/>
        <charset val="238"/>
      </rPr>
      <t>Zakon o zdravstvenoj zaštiti (NN 100/18, 125/19), Zakon o obveznom zdravstvenom osiguranju (NN 80/13, 137/13, 98/19), Zakon o djelatnostima u zdravstvu (NN 87/09), Zakon o zaštiti prava pacijenata (NN 169/04, 37/08), Odluka o osnovama za sklapanje ugovora o provođenju zdravstvene zaštite iz obveznog zdravstvenog osiguranja (NN 57/17), Ugovor o provođenju bolničke i specijalističko konzilijarne zdravstvene zaštite</t>
    </r>
  </si>
  <si>
    <r>
      <t xml:space="preserve">A895001 - ADMINISTRACIJA I UPRAVLJANJE - Liječenje djece na Klinici za pedijatriju, te na dječjim odjelima Klinike za očne bolesti, Klinike za otorinolaringologiju i bolesti glave i vrata, Klinike za reumatologiju, fizikalnu medicinu i rehabilitaciju, te na Odjelu neonatologije na Klinici za ženske bolesti i porodništvo.
</t>
    </r>
    <r>
      <rPr>
        <i/>
        <u/>
        <sz val="11"/>
        <color theme="1"/>
        <rFont val="Arial"/>
        <family val="2"/>
        <charset val="238"/>
      </rPr>
      <t>Zakonske i druge pravne osnove</t>
    </r>
    <r>
      <rPr>
        <sz val="11"/>
        <color theme="1"/>
        <rFont val="Arial"/>
        <family val="2"/>
        <charset val="238"/>
      </rPr>
      <t>:  
Zakon o zdravstvenoj zaštiti (NN 100/18, 125/19), Zakon o obveznom zdravstvenom osiguranju (NN 80/13, 137/13, 98/19), Zakon o djelatnostima u zdravstvu (NN 87/09), Zakon o zaštiti prava pacijenata (NN 169/04, 37/08); Odluka o osnovama za sklapanje ugovora o provođenju zdravstvene zaštite iz obveznog zdravstvenog osiguranja; Ugovor o provođenju bolničke i specijalističko-konzilijarne zdravstvene zaštite s HZZO-om</t>
    </r>
  </si>
  <si>
    <t>1 809</t>
  </si>
  <si>
    <t>1 936</t>
  </si>
  <si>
    <t>2 033</t>
  </si>
  <si>
    <t>2 135</t>
  </si>
  <si>
    <t>1 311</t>
  </si>
  <si>
    <r>
      <rPr>
        <i/>
        <u/>
        <sz val="11"/>
        <color theme="1"/>
        <rFont val="Arial"/>
        <family val="2"/>
        <charset val="238"/>
      </rPr>
      <t>Opis aktivnosti</t>
    </r>
    <r>
      <rPr>
        <sz val="11"/>
        <color theme="1"/>
        <rFont val="Arial"/>
        <family val="2"/>
        <charset val="238"/>
      </rPr>
      <t xml:space="preserve">: 
U okviru ove aktivnosti planira se financiranje aktivnosti vezanih uz Cjelovitu kurikularnu reformu za rani i predškolski, osnovnoškolski i srednjoškolski odgoj i obrazovanje te priprema i izrada svih potrebnih kurikularnih dokumenata. Uz navedeno planirana su sredstva za aktivnosti za frontalnu provedbu kurikularne reforme kao što su plaćanje raznih povjerenstava, organizacija sastanaka s dionicima, plaćanje prijevoda, recenzija i lektoriranje dokumenata te jednokratno nagrađivanje učitelja i nastavnika za iznimna postignuća te su/financiranje opreme i nabave programskih paketa za škole.
</t>
    </r>
    <r>
      <rPr>
        <i/>
        <u/>
        <sz val="11"/>
        <color theme="1"/>
        <rFont val="Arial"/>
        <family val="2"/>
        <charset val="238"/>
      </rPr>
      <t xml:space="preserve">Zakonske i druge pravne osnove: </t>
    </r>
    <r>
      <rPr>
        <sz val="11"/>
        <color theme="1"/>
        <rFont val="Arial"/>
        <family val="2"/>
        <charset val="238"/>
      </rPr>
      <t xml:space="preserve">
Zakon o odgoju i obrazovanju u osnovnoj i srednjoj školi (NN  87/08, 86/09, 92/10, 105/10, 90/11, 5/12, 16/12, 86/12, 126/12, 94/13, 152/14, 07/17, 68/18, 98/19)</t>
    </r>
  </si>
  <si>
    <r>
      <rPr>
        <i/>
        <u/>
        <sz val="11"/>
        <color theme="1"/>
        <rFont val="Arial"/>
        <family val="2"/>
        <charset val="238"/>
      </rPr>
      <t>Zakonske i druge pravne osnove:</t>
    </r>
    <r>
      <rPr>
        <sz val="11"/>
        <color theme="1"/>
        <rFont val="Arial"/>
        <family val="2"/>
        <charset val="238"/>
      </rPr>
      <t xml:space="preserve">
Zakon o odgoju i obrazovanju u osnovnoj i srednjoj školi (NN  87/08, 86/09, 92/10, 105/10, 90/11, 5/12, 16/12, 86/12, 126/12, 94/13, 152/14, 07/17, 68/18, 98/19)
Pravilnik o uvjetima i postupku izbora učitelja za rad u hrvatskoj nastavi u inozemstvu Kurikulum hrvatske nastave u inozemstvu (NN 41/09)</t>
    </r>
  </si>
  <si>
    <r>
      <rPr>
        <i/>
        <u/>
        <sz val="11"/>
        <color theme="1"/>
        <rFont val="Arial"/>
        <family val="2"/>
        <charset val="238"/>
      </rPr>
      <t xml:space="preserve">Opis aktivnosti:
</t>
    </r>
    <r>
      <rPr>
        <sz val="11"/>
        <color theme="1"/>
        <rFont val="Arial"/>
        <family val="2"/>
        <charset val="238"/>
      </rPr>
      <t xml:space="preserve">U sklopu aktivnosti osiguravaju se sredstva za financiranje dodjele godišnjih nagrada i nagrada za životno djelo za izuzetne rezultate u obrazovanju i tehničkoj kulturi: Državne nagrade tehničke kulture Faust Vrančić i Nagrada Ivan Filipović za značajna ostvarenja u odgojno-obrazovnoj djelatnosti te sredstva potrebna za provedbu postupka odabira i dodjele nagrada. Nagradu Ivan Filipović i Nagradu Faust Vrančić dodjeljuje Republika Hrvatska za značajna ostvarenja u odgojnoobrazovnoj djelatnosti kao i za doprinos razvoju tehničke kulture i poticanju sklonosti tehničkom stvaralaštvu. 
</t>
    </r>
    <r>
      <rPr>
        <i/>
        <u/>
        <sz val="11"/>
        <color theme="1"/>
        <rFont val="Arial"/>
        <family val="2"/>
        <charset val="238"/>
      </rPr>
      <t xml:space="preserve">Zakonske i druge pravne osnove: </t>
    </r>
    <r>
      <rPr>
        <sz val="11"/>
        <color theme="1"/>
        <rFont val="Arial"/>
        <family val="2"/>
        <charset val="238"/>
      </rPr>
      <t xml:space="preserve">
Zakon o "Nagradi Ivan Filipović" (NN 61/91), Pravilnik o radu Odbora za dodjelu "Nagrade Ivan Filipović" (NN 15/92), Čl. 37. i 39. Zakon o tehničkoj kulturi (NN 76/93)</t>
    </r>
  </si>
  <si>
    <t>Cilj 1. Osiguravanje jednakog pristupa sustavu odgoja i obrazovanja na razini ranoga i predškolskoga, osnovnoškolskoga i srednjoškolskoga sustava odgoja i obrazovanja
Cilj 2. Pružati sustavnu podršku djeci i učenicima pripadnicima nacionalnih manjina 
Cilj 3. Pružanje pomoći i potpore djeci rane i predškolske dobi za odgoj i obrazovanje u skladu s njihovim potrebama i mogućnostima</t>
  </si>
  <si>
    <t>020 87</t>
  </si>
  <si>
    <t xml:space="preserve"> Aktivnosti usmjerene promociji predškolskog obrazovanja, prevenciji odljeva djece iz srednjoškolskog obrazovanja te osvještavanju javnosti o položaju žena, djece i mladih</t>
  </si>
  <si>
    <t xml:space="preserve">Aktivnosti jačanja svijesti o izazovima integracije 
Lokalne akcije usmjerene socijalnom uključivanju državljana trećih zemalja                                                                                                   </t>
  </si>
  <si>
    <r>
      <rPr>
        <b/>
        <sz val="11"/>
        <color theme="1"/>
        <rFont val="Arial"/>
        <family val="2"/>
        <charset val="238"/>
      </rPr>
      <t xml:space="preserve">A916008 - Prevencija nasilja sportom u školama
</t>
    </r>
    <r>
      <rPr>
        <sz val="11"/>
        <color theme="1"/>
        <rFont val="Arial"/>
        <family val="2"/>
        <charset val="238"/>
      </rPr>
      <t xml:space="preserve">Provođenje preventivnih programa u borbi protiv nasilja u športu, na športskim natjecanjima i izvan njih s ciljem edukacije nositelja pojedinih programa
</t>
    </r>
    <r>
      <rPr>
        <i/>
        <u/>
        <sz val="11"/>
        <color theme="1"/>
        <rFont val="Arial"/>
        <family val="2"/>
        <charset val="238"/>
      </rPr>
      <t xml:space="preserve">Zakonske i druge pravne osnove:
</t>
    </r>
    <r>
      <rPr>
        <sz val="11"/>
        <color theme="1"/>
        <rFont val="Arial"/>
        <family val="2"/>
        <charset val="238"/>
      </rPr>
      <t>Zakon o sprečavanju nereda na športskim natjecanjima (NN 117/03, 71/06, 43/09 i 34/11)
Akcijski plan Stalne komisije Europske konvencije o nasilju gledatelja i nedoličnom ponašanju na sportskim priredbama, posebice nogometnim utakmicama
Strateški plan Središnjeg državnog ureda za šport 2020.-2022.
Nacionalni program športa 2019. - 2026.</t>
    </r>
  </si>
  <si>
    <t>DJEČJI PRORAČUN 2020. 2022</t>
  </si>
  <si>
    <t>K553092</t>
  </si>
  <si>
    <t>Izgradnja, održavanje i opremanje ustanova kulture</t>
  </si>
  <si>
    <t>05535</t>
  </si>
  <si>
    <t>05540</t>
  </si>
  <si>
    <t>Povećanje broja financiranih programa za razvoj dječje publike</t>
  </si>
  <si>
    <t>Razvoj otoka</t>
  </si>
  <si>
    <t>Broj sufinanciranih objekata infrastrukture na otocima temeljem Programa razvoja otoka</t>
  </si>
  <si>
    <t>Broj projekata udruga na otocima
kojima je dodijeljena potpora</t>
  </si>
  <si>
    <t>Ciljana vrijednost 2019.</t>
  </si>
  <si>
    <t>A570463</t>
  </si>
  <si>
    <t>Izgradnja objekata prometne, komunalne i društvene infrastrukture na otocima
Sufinanciranje projekata Udruga na otocima</t>
  </si>
  <si>
    <t>7.800.000,00*</t>
  </si>
  <si>
    <t>8.425.000,00*</t>
  </si>
  <si>
    <t>9.050.000,00*</t>
  </si>
  <si>
    <t>Količina- broj</t>
  </si>
  <si>
    <r>
      <rPr>
        <i/>
        <u/>
        <sz val="11"/>
        <color theme="1"/>
        <rFont val="Arial"/>
        <family val="2"/>
        <charset val="238"/>
      </rPr>
      <t xml:space="preserve">Zakonske i druge pravne osnove:
</t>
    </r>
    <r>
      <rPr>
        <sz val="11"/>
        <color theme="1"/>
        <rFont val="Arial"/>
        <family val="2"/>
        <charset val="238"/>
      </rPr>
      <t xml:space="preserve">Zakon o otocima (Narodne novine br. 116/18)
</t>
    </r>
    <r>
      <rPr>
        <i/>
        <u/>
        <sz val="11"/>
        <color theme="1"/>
        <rFont val="Arial"/>
        <family val="2"/>
        <charset val="238"/>
      </rPr>
      <t>Opis cilja:</t>
    </r>
    <r>
      <rPr>
        <sz val="11"/>
        <color theme="1"/>
        <rFont val="Arial"/>
        <family val="2"/>
        <charset val="238"/>
      </rPr>
      <t xml:space="preserve">
Javnim pozivom otočnim JLS-ima za dostavu projekata razvoja otoka sufinanciraju se projekti Programa razvoja otoka - kroz navedenu mjeru sufinanciraju se i projekti koji djeci omogućuju primjerene uvjete života i rada te sportskih aktivnosti i rekreacije u dječjim vrtićima i školama, na dječjim igralištima i u sportskim dvoranama. 
natječaj za prijavu projekata udruga na otocima potiče organizacije civilnog drištva na aktivno sudjleovanje </t>
    </r>
  </si>
  <si>
    <t>* s obzirom da se kroz navedenu aktivnost tj. programe ne sufinanciraju samo projekti usmjereni na ulaganja u programe za djecu, nemoguće je točno reći koliko će prijavljenih infrastrukturnih projekata JLS-ova i prijava projekata organizacija civilnog društva na otocima u narednim godinama biti usmjereno prema djeci i mladima te koja će biti vrijednost odobrenih iznosa za sufinanciranje, pa su navedene procijenjene vrijednosti temeljene na prošlogodišnjim iskustvima.</t>
  </si>
  <si>
    <r>
      <rPr>
        <i/>
        <u/>
        <sz val="11"/>
        <color theme="1"/>
        <rFont val="Arial"/>
        <family val="2"/>
        <charset val="238"/>
      </rPr>
      <t>Zakonske i druge pravne osnove:</t>
    </r>
    <r>
      <rPr>
        <sz val="11"/>
        <color theme="1"/>
        <rFont val="Arial"/>
        <family val="2"/>
        <charset val="238"/>
      </rPr>
      <t xml:space="preserve">
Zakon o službi u Oružanim snagama Republike Hrvatske (NN 73/13, 75/15, 50/16, 30/18, 125/19), Odluka ministra obrane o provedbi praktične nastave učenika srednjih strukovnih škola u ustrojstvenim jedinicama Oružanih snaga Republike Hrvatske, Ugovor o provedbi praktične nastave (sklapa se između Ministarstva obrane i srednje škole za svaku godinu), Odluka ministra obrane o dodjeli učeničkih stipendija za školski godinu 2019./2020. godinu
</t>
    </r>
    <r>
      <rPr>
        <i/>
        <u/>
        <sz val="11"/>
        <color theme="1"/>
        <rFont val="Arial"/>
        <family val="2"/>
        <charset val="238"/>
      </rPr>
      <t xml:space="preserve">Opis cilja: </t>
    </r>
    <r>
      <rPr>
        <sz val="11"/>
        <color theme="1"/>
        <rFont val="Arial"/>
        <family val="2"/>
        <charset val="238"/>
      </rPr>
      <t xml:space="preserve">
Aktivnost, između ostalog, obuhvaća sredstva namijenjena stipendijama učenika srednjih škola, nagradama za obavljenu praktičnu nastavu te nabavu obveznih udžbenika za korisnike stipendija koji ne ostvaruju pravo na besplatne udžbenike.</t>
    </r>
  </si>
  <si>
    <r>
      <rPr>
        <i/>
        <u/>
        <sz val="11"/>
        <color theme="1"/>
        <rFont val="Arial"/>
        <family val="2"/>
        <charset val="238"/>
      </rPr>
      <t>Zakonske i druge pravne osnove:</t>
    </r>
    <r>
      <rPr>
        <sz val="11"/>
        <color theme="1"/>
        <rFont val="Arial"/>
        <family val="2"/>
        <charset val="238"/>
      </rPr>
      <t xml:space="preserve">
Zakon o službi u Oružanim snagama Republike Hrvatske (NN 73/13, 75/15, 50/16, 30/18, 125/19)
Aktivnost, između ostaloga, obuhvaća sredstva namijenjena isplati mjesečne novčane pomoći djeci poginulih djelatnih vojnih osoba u svezi s obavljanjem službe. </t>
    </r>
  </si>
  <si>
    <r>
      <rPr>
        <i/>
        <u/>
        <sz val="11"/>
        <color rgb="FF000000"/>
        <rFont val="Arial"/>
        <family val="2"/>
        <charset val="238"/>
      </rPr>
      <t>Zakonske i druge pravne osnove:</t>
    </r>
    <r>
      <rPr>
        <sz val="11"/>
        <color rgb="FF000000"/>
        <rFont val="Arial"/>
        <family val="2"/>
        <charset val="238"/>
      </rPr>
      <t xml:space="preserve">
Zakon o rodiljnim i roditeljskim potporama (Narodne novine, broj: 85/08, 110/08, 34/11, 54/13, 152/14, 59/17 i 37/20) 
Dodatni rodiljni dopust obuhvaća razdoblje od proteka obveznog dijela rodiljnog dopusta do navršenih 6 mjeseci djetetova života, odnosno nakon 70. dana od rođenja djeteta (nakon proteka obveznog rodiljnog dopusta), majka djeteta može korištenje preostalog dijela rodiljnog dopusta.</t>
    </r>
  </si>
  <si>
    <r>
      <rPr>
        <i/>
        <u/>
        <sz val="11"/>
        <color theme="1"/>
        <rFont val="Arial"/>
        <family val="2"/>
        <charset val="238"/>
      </rPr>
      <t>Zakonske i druge pravne osnove:</t>
    </r>
    <r>
      <rPr>
        <sz val="11"/>
        <color theme="1"/>
        <rFont val="Arial"/>
        <family val="2"/>
        <charset val="238"/>
      </rPr>
      <t xml:space="preserve">
Zakon o socijalnoj skrbi (NN 157/13, 152/14, 99/15, 52/16, 16/17, 130/17, 98/19, 64/20),
 Zakon o javnoj nabavi (NN 120/16), Pravilnik o minimalnim uslugama za pružanje socijalnih usluga (NN 40/14)</t>
    </r>
  </si>
  <si>
    <r>
      <rPr>
        <i/>
        <u/>
        <sz val="11"/>
        <color theme="1"/>
        <rFont val="Arial"/>
        <family val="2"/>
        <charset val="238"/>
      </rPr>
      <t xml:space="preserve">Zakonske i druge pravne osnove:
</t>
    </r>
    <r>
      <rPr>
        <sz val="11"/>
        <color theme="1"/>
        <rFont val="Arial"/>
        <family val="2"/>
        <charset val="238"/>
      </rPr>
      <t>Zakon o socijalnoj skrbi (NN 157/13, 152/14, 99/15, 52/16, 16/17, 130/17, 98/19, 64/20),
 Zakon o javnoj nabavi (NN 120/16), Pravilnik o minimalnim uslugama za pružanje socijalnih usluga (NN 40/14)</t>
    </r>
  </si>
  <si>
    <r>
      <rPr>
        <i/>
        <u/>
        <sz val="11"/>
        <color theme="1"/>
        <rFont val="Arial"/>
        <family val="2"/>
        <charset val="238"/>
      </rPr>
      <t xml:space="preserve">Zakonske i druge pravne osnove: </t>
    </r>
    <r>
      <rPr>
        <sz val="11"/>
        <color theme="1"/>
        <rFont val="Arial"/>
        <family val="2"/>
        <charset val="238"/>
      </rPr>
      <t xml:space="preserve">
Zakon o socijalnoj skrbi (NN 157/13, 152/14, 99/15, 52/16, 16/17, 130/17, 98/19, 64/20),
Zakon o javnoj nabavi (NN 120/16), Pravilnik o minimalnim uslugama za pružanje socijalnih usluga (NN 40/14)</t>
    </r>
  </si>
  <si>
    <r>
      <rPr>
        <i/>
        <u/>
        <sz val="11"/>
        <color theme="1"/>
        <rFont val="Arial"/>
        <family val="2"/>
        <charset val="238"/>
      </rPr>
      <t>Zakonske i druge pravne osnove:</t>
    </r>
    <r>
      <rPr>
        <sz val="11"/>
        <color theme="1"/>
        <rFont val="Arial"/>
        <family val="2"/>
        <charset val="238"/>
      </rPr>
      <t xml:space="preserve"> 
Zakon o socijalnoj skrbi (NN 157/13, 152/14, 99/15, 52/16, 16/17, 130/17, 98/19, 64/20),
Zakon o javnoj nabavi (NN 120/16), Pravilnik o minimalnim uslugama za pružanje socijalnih usluga (NN 40/14)</t>
    </r>
  </si>
  <si>
    <r>
      <rPr>
        <i/>
        <u/>
        <sz val="11"/>
        <color theme="1"/>
        <rFont val="Arial"/>
        <family val="2"/>
        <charset val="238"/>
      </rPr>
      <t xml:space="preserve">Zakonske i druge pravne osnove: 
</t>
    </r>
    <r>
      <rPr>
        <sz val="11"/>
        <color theme="1"/>
        <rFont val="Arial"/>
        <family val="2"/>
        <charset val="238"/>
      </rPr>
      <t>Zakon o socijalnoj skrbi (NN 157/13, 152/14, 99/15, 52/16, 16/17, 130/17, 98/19, 64/20),
Zakon o javnoj nabavi (NN 120/16), Pravilnik o minimalnim uslugama za pružanje socijalnih usluga (NN 40/14)</t>
    </r>
  </si>
  <si>
    <r>
      <rPr>
        <i/>
        <u/>
        <sz val="11"/>
        <color theme="1"/>
        <rFont val="Arial"/>
        <family val="2"/>
        <charset val="238"/>
      </rPr>
      <t>Zakonske i druge pravne osnove:</t>
    </r>
    <r>
      <rPr>
        <sz val="11"/>
        <color theme="1"/>
        <rFont val="Arial"/>
        <family val="2"/>
        <charset val="238"/>
      </rPr>
      <t xml:space="preserve"> 
Zakon o socijalnoj skrbi (NN 157/13, 152/14, 99/15, 52/16, 16/17, 130/17, 98/19, 64/20)</t>
    </r>
  </si>
  <si>
    <r>
      <rPr>
        <i/>
        <u/>
        <sz val="11"/>
        <color theme="1"/>
        <rFont val="Arial"/>
        <family val="2"/>
        <charset val="238"/>
      </rPr>
      <t>Zakonske i druge pravne osnove:</t>
    </r>
    <r>
      <rPr>
        <sz val="11"/>
        <color theme="1"/>
        <rFont val="Arial"/>
        <family val="2"/>
        <charset val="238"/>
      </rPr>
      <t xml:space="preserve">
Zakon o socijalnoj skrbi (NN 157/13, 152/14, 99/15, 52/16, 16/17, 130/17, 98/19, 64/20)</t>
    </r>
  </si>
  <si>
    <t>Zakonske i druge pravne osnove: 
Zakon o socijalnoj skrbi (NN 157/13, 152/14, 99/15, 52/16, 16/17, 130/17, 98/19, 64/20),
Zakon o sudovima za mladež (NN 84/11, 143/12, 148/13, 56/15, 126/19)</t>
  </si>
  <si>
    <t>Zakonske i druge pravne osnove: 
Zakon o socijalnoj skrbi (NN 157/13, 152/14, 99/15, 52/16, 16/17, 130/17, 98/19, 64/20)</t>
  </si>
  <si>
    <t>Zakonske i druge pravne osnove:
Zakon o socijalnoj skrbi (NN 157/13, 152/14, 99/15, 52/16, 16/17, 130/17, 98/19, 64/20)
Zakon o udomiteljstvu (NN 115/18), Odluka o visini naknade za rad udomitelja (NN 9/19)</t>
  </si>
  <si>
    <r>
      <rPr>
        <i/>
        <sz val="11"/>
        <color theme="1"/>
        <rFont val="Arial"/>
        <family val="2"/>
        <charset val="238"/>
      </rPr>
      <t>Zakonske i druge pravne osnove:</t>
    </r>
    <r>
      <rPr>
        <sz val="11"/>
        <color theme="1"/>
        <rFont val="Arial"/>
        <family val="2"/>
        <charset val="238"/>
      </rPr>
      <t xml:space="preserve">
Zakon o socijalnoj skrbi (NN 157/13, 152/14, 99/15, 52/16, 16/17, 130/17, 98/19, 64/20)
Zakon o udomiteljstvu (NN 115/18), Odluka o visini opskrbnine za potrebe korisnika (NN 9/19)</t>
    </r>
  </si>
  <si>
    <r>
      <rPr>
        <b/>
        <sz val="11"/>
        <color theme="1"/>
        <rFont val="Arial"/>
        <family val="2"/>
        <charset val="238"/>
      </rPr>
      <t>A799007 - ZAJAMČENA MINIMALNA NAKNADA</t>
    </r>
    <r>
      <rPr>
        <sz val="11"/>
        <color theme="1"/>
        <rFont val="Arial"/>
        <family val="2"/>
        <charset val="238"/>
      </rPr>
      <t xml:space="preserve">
Aktivnost je namijenjena samcu ili kućanstvu kao pravo na novčani iznos kojim se osigurava zadovoljavanje osnovnih životnih potreba, a koje korisnik nije u mogućnosti ostvariti radom, primitkom od imovine, kao ni od obveznika uzdržavanja.
</t>
    </r>
    <r>
      <rPr>
        <i/>
        <u/>
        <sz val="11"/>
        <color theme="1"/>
        <rFont val="Arial"/>
        <family val="2"/>
        <charset val="238"/>
      </rPr>
      <t xml:space="preserve">Zakonske i druge pravne osnove:
</t>
    </r>
    <r>
      <rPr>
        <sz val="11"/>
        <color theme="1"/>
        <rFont val="Arial"/>
        <family val="2"/>
        <charset val="238"/>
      </rPr>
      <t>Zakon o socijalnoj skrbi (NN 157/13, 152/14, 99/15, 52/16, 16/17, 130/17, 98/19, 64/20)</t>
    </r>
  </si>
  <si>
    <r>
      <rPr>
        <b/>
        <sz val="11"/>
        <color theme="1"/>
        <rFont val="Arial"/>
        <family val="2"/>
        <charset val="238"/>
      </rPr>
      <t>A797009 - NAKNADE U VEZI S OBRAZOVANJEM</t>
    </r>
    <r>
      <rPr>
        <sz val="11"/>
        <color theme="1"/>
        <rFont val="Arial"/>
        <family val="2"/>
        <charset val="238"/>
      </rPr>
      <t xml:space="preserve">
Aktivnost je namijenjena:
- korisniku prava na uslugu smještaja odnosno organiziranog stanovanja za redovito studiranje na sveučilišnom ili stručnom studiju u visini od 2.000,00 kuna;
- Učeniku, polazniku srednje škole slabijeg imovnog stanja kojje nije član kućanstva korisnika zajamčene minimalne naknade priznaje se pravo na financiranje troškova smještaja u učeničkom domu;
– osobi s invaliditetom i djetetu s teškoćama u razvoju koji pohađaju nastavu radi stjecanja srednjoškolskog obrazovanja po posebnom programu izvan mjesta svoga prebivališta ili osposobljavanja za samozbrinjavanje, a ne postoji potreba da mu se prizna pravo na uslugu smještaja ili organiziranog stanovanja te učeniku smještenom u udomiteljskoj obitelji ili obiteljskom domu koje pohađa nastavu izvan mjesta prebivališta radi stjecanja srednjoškolskog obrazovanja priznaje se pravo na financiranje troškova prijevoza.
</t>
    </r>
    <r>
      <rPr>
        <i/>
        <u/>
        <sz val="11"/>
        <color theme="1"/>
        <rFont val="Arial"/>
        <family val="2"/>
        <charset val="238"/>
      </rPr>
      <t>Zakonske i druge pravne osnove:</t>
    </r>
    <r>
      <rPr>
        <sz val="11"/>
        <color theme="1"/>
        <rFont val="Arial"/>
        <family val="2"/>
        <charset val="238"/>
      </rPr>
      <t xml:space="preserve"> 
Zakon o socijalnoj skrbi (NN 157/13, 152/14, 99/15, 52/16, 16/17, 130/17, 98/19, 64/20)</t>
    </r>
  </si>
  <si>
    <r>
      <rPr>
        <b/>
        <sz val="11"/>
        <color theme="1"/>
        <rFont val="Arial"/>
        <family val="2"/>
        <charset val="238"/>
      </rPr>
      <t>A792001 - STATUS RODITELJA NJEGOVATELJA</t>
    </r>
    <r>
      <rPr>
        <sz val="11"/>
        <color theme="1"/>
        <rFont val="Arial"/>
        <family val="2"/>
        <charset val="238"/>
      </rPr>
      <t xml:space="preserve">
Aktivnost je namijenjena osobama s invaliditetom i djeci s teškoćama u razvoju 
Pravo na status roditelja njegovatelja priznaje se jednom od roditelja djeteta s teškoćama u razvoju ili osobe s invaliditetom koje ispunjava jedan od sljedećih uvjeta:
– potpuno je ovisno o pomoći i njezi druge osobe jer mu je zbog održavanja života potrebno pružanje specifične njege izvođenjem medicinsko-tehničkih zahvata za koju je prema preporuci liječnika roditelj osposobljen
– u potpunosti je nepokretno i uz pomoć ortopedskih pomagala
– ima više vrsta teških oštećenja (tjelesnih, mentalnih, intelektualnih ili osjetilnih), zbog kojih je potpuno ovisno o pomoći i njezi druge osobe pri zadovoljavanju osnovnih životnih potreba.
Ako u obitelji ima dvoje ili više djece s teškoćama u razvoju, odnosno osoba s invaliditetom status roditelja njegovatelja mogu steći oba roditelja.
</t>
    </r>
    <r>
      <rPr>
        <i/>
        <u/>
        <sz val="11"/>
        <color theme="1"/>
        <rFont val="Arial"/>
        <family val="2"/>
        <charset val="238"/>
      </rPr>
      <t xml:space="preserve">Zakonske i druge pravne osnove:
</t>
    </r>
    <r>
      <rPr>
        <sz val="11"/>
        <color theme="1"/>
        <rFont val="Arial"/>
        <family val="2"/>
        <charset val="238"/>
      </rPr>
      <t>Zakon o socijalnoj skrbi (NN 157/13, 152/14, 99/15, 52/16, 16/17, 130/17, 98/19, 64/20)</t>
    </r>
  </si>
  <si>
    <r>
      <rPr>
        <b/>
        <sz val="11"/>
        <color theme="1"/>
        <rFont val="Arial"/>
        <family val="2"/>
        <charset val="238"/>
      </rPr>
      <t>A734185 - OSOBNA INVALIDNINA</t>
    </r>
    <r>
      <rPr>
        <sz val="11"/>
        <color theme="1"/>
        <rFont val="Arial"/>
        <family val="2"/>
        <charset val="238"/>
      </rPr>
      <t xml:space="preserve">
Aktivnost je namijenjena osobama s invaliditetom i djeci s teškoćama u razvoju 
Pravo na osobnu invalidninu priznaje se osobi s teškim invaliditetom ili drugim teškim trajnim promjenama u zdravstvenom stanju, u svrhu zadovoljavanja njezinih životnih potreba za uključivanje u svakodnevni život zajednice.
</t>
    </r>
    <r>
      <rPr>
        <i/>
        <u/>
        <sz val="11"/>
        <color theme="1"/>
        <rFont val="Arial"/>
        <family val="2"/>
        <charset val="238"/>
      </rPr>
      <t xml:space="preserve">Zakonske i druge pravne osnove: 
</t>
    </r>
    <r>
      <rPr>
        <sz val="11"/>
        <color theme="1"/>
        <rFont val="Arial"/>
        <family val="2"/>
        <charset val="238"/>
      </rPr>
      <t>Zakon o socijalnoj skrbi (NN 157/13, 152/14, 99/15, 52/16, 16/17, 130/17, 98/19, 64/20)</t>
    </r>
  </si>
  <si>
    <r>
      <rPr>
        <b/>
        <sz val="11"/>
        <color theme="1"/>
        <rFont val="Arial"/>
        <family val="2"/>
        <charset val="238"/>
      </rPr>
      <t>A734177 - JEDNOKRATNA NAKNADA</t>
    </r>
    <r>
      <rPr>
        <sz val="11"/>
        <color theme="1"/>
        <rFont val="Arial"/>
        <family val="2"/>
        <charset val="238"/>
      </rPr>
      <t xml:space="preserve">
Aktivnost je namijenjena za nabavu osnovnih predmeta u kućanstvu ili nabave nužne odjeće i obuće ako ne postoji mogućnost da se nabava nužnih predmeta u kućanstvu i odjeće i obuće osigura u suradnji s humanitarnim organizacijama.
Jednokratna naknada je novčana pomoć samcu ili kućanstvu koje zbog trenutačnih materijalnih teškoća nije u mogućnosti podmiriti osnovne životne potrebe nastale zbog rođenja ili školovanja djeteta, bolesti ili smrti člana obitelji, elementarne nepogode i slično.
</t>
    </r>
    <r>
      <rPr>
        <i/>
        <u/>
        <sz val="11"/>
        <color theme="1"/>
        <rFont val="Arial"/>
        <family val="2"/>
        <charset val="238"/>
      </rPr>
      <t xml:space="preserve">Zakonske i druge pravne osnove:
</t>
    </r>
    <r>
      <rPr>
        <sz val="11"/>
        <color theme="1"/>
        <rFont val="Arial"/>
        <family val="2"/>
        <charset val="238"/>
      </rPr>
      <t>Zakon o socijalnoj skrbi (NN 157/13, 152/14, 99/15, 52/16, 16/17, 130/17, 98/19, 64/20)</t>
    </r>
  </si>
  <si>
    <r>
      <rPr>
        <b/>
        <sz val="11"/>
        <color theme="1"/>
        <rFont val="Arial"/>
        <family val="2"/>
        <charset val="238"/>
      </rPr>
      <t>A734169 - DOPLATAK ZA POMOĆ I NJEGU</t>
    </r>
    <r>
      <rPr>
        <sz val="11"/>
        <color theme="1"/>
        <rFont val="Arial"/>
        <family val="2"/>
        <charset val="238"/>
      </rPr>
      <t xml:space="preserve">
Aktivnosti su namijenjenjene ostarenju prava osoba s invaliditetom i dječjih prava. Pravo na doplatak za pomoć i njegu priznaje se osobi koja ne može sama udovoljiti osnovnim životnim potrebama uslijed čega joj je prijeko potrebna pomoć i njega druge osobe u organiziranju prehrane, pripremi i uzimanju obroka, nabavi namirnica, čišćenju i pospremanju stana, oblačenju i svlačenju, održavanju osobne higijene, kao i obavljanju drugih osnovnih životnih potreba. Pravo na doplatak za pomoć i njegu može se priznati u punom ili smanjenom iznosu, ovisno o tome postoji li prijeka potreba pomoći i njege druge osobe u punom ili smanjenom opsegu. 
</t>
    </r>
    <r>
      <rPr>
        <i/>
        <u/>
        <sz val="11"/>
        <color theme="1"/>
        <rFont val="Arial"/>
        <family val="2"/>
        <charset val="238"/>
      </rPr>
      <t xml:space="preserve">Zakonske i druge pravne osnove:
</t>
    </r>
    <r>
      <rPr>
        <sz val="11"/>
        <color theme="1"/>
        <rFont val="Arial"/>
        <family val="2"/>
        <charset val="238"/>
      </rPr>
      <t>Zakon o socijalnoj skrbi (NN 157/13, 152/14, 99/15, 52/16, 16/17, 130/17, 98/19, 64/20)</t>
    </r>
  </si>
  <si>
    <t>T792013</t>
  </si>
  <si>
    <t>OPERATIVNI PROGRAM ZA HRANU I OSNOVNU MATERIJALNU POMOĆ ZA RAZDOBLJE 2014. - 2020. (FEAD)</t>
  </si>
  <si>
    <t>Osiguravanje školske prehrane za djecu u riziku od siromaštva 
(šk. godina 2018-2019; 2019-2020;2020-2021;) 
OPERATIVNI PROGRAM ZA HRANU I OSNOVNU MATERIJALNU POMOĆ ZA RAZDOBLJE 2014. - 2020. (FEAD)</t>
  </si>
  <si>
    <t>broj djece u riziku od siromaštva korisnika školskog obroka</t>
  </si>
  <si>
    <t>A799010</t>
  </si>
  <si>
    <t>OPERATIVNI PROGRAM UČINKOVITI LJUDSKI POTENCIJALI
2014-2020 - PRIORITET 2 I 5</t>
  </si>
  <si>
    <t xml:space="preserve">OPERATIVNI PROGRAM UČINKOVITI LJUDSKI POTENCIJALI 2014-2020 </t>
  </si>
  <si>
    <r>
      <t xml:space="preserve">Podrška daljnjem procesu deinstitucionalizacije i transformacije domova socijale skrbi za osobe s invaliditetom </t>
    </r>
    <r>
      <rPr>
        <i/>
        <sz val="11"/>
        <color theme="1"/>
        <rFont val="Arial"/>
        <family val="2"/>
        <charset val="238"/>
      </rPr>
      <t>(usluga rane intervencije);</t>
    </r>
    <r>
      <rPr>
        <sz val="11"/>
        <color theme="1"/>
        <rFont val="Arial"/>
        <family val="2"/>
        <charset val="238"/>
      </rPr>
      <t xml:space="preserve">
Podrška procesu deinstutucionalizacije i prevencije institucionalizacije djece i mladih;
Razvoj, širenje i unaprjeđenje kvalitete izvaninstitucijskih socijalnih usluga kao podrška procesu deinstitucionalizacije (</t>
    </r>
    <r>
      <rPr>
        <i/>
        <sz val="11"/>
        <color theme="1"/>
        <rFont val="Arial"/>
        <family val="2"/>
        <charset val="238"/>
      </rPr>
      <t>aktivnosti usmjerene na djecu i mlade bez odgovarajuće roditeljske skrbi, djecu i mlade s problemima u ponašanju, djecu bez pratnje, djecu s teškoćama u razvoju;)</t>
    </r>
    <r>
      <rPr>
        <sz val="11"/>
        <color theme="1"/>
        <rFont val="Arial"/>
        <family val="2"/>
        <charset val="238"/>
      </rPr>
      <t xml:space="preserve">
OPERATIVNI PROGRAM UČINKOVITI LJUDSKI POTENCIJALI 2014-2020 </t>
    </r>
  </si>
  <si>
    <t>broj ustanova u transformaciji</t>
  </si>
  <si>
    <t>A 788015</t>
  </si>
  <si>
    <t>OPERATIVNI PROGRAM UČINKOVITI LJUDSKI POTENCIJALI 2014-2020</t>
  </si>
  <si>
    <r>
      <t xml:space="preserve">Razvoj, širenje i unaprjeđenje kvalitete izvaninstitucijskih socijalnih usluga kao podrška procesu deinstitucionalizacije </t>
    </r>
    <r>
      <rPr>
        <i/>
        <sz val="11"/>
        <color theme="1"/>
        <rFont val="Arial"/>
        <family val="2"/>
        <charset val="238"/>
      </rPr>
      <t xml:space="preserve">(usluga rane intervencije; usluge koje podržavaju deinstitucionalizaciju djece i prevenciju institucionalizacije djece);
</t>
    </r>
    <r>
      <rPr>
        <sz val="11"/>
        <color theme="1"/>
        <rFont val="Arial"/>
        <family val="2"/>
        <charset val="238"/>
      </rPr>
      <t xml:space="preserve">Unaprjeđenje usluga za djecu u sustavu ranog i predškolskog odgoja i obrazovanja
Širenje mreže socijalnih usluga u zajednici - faza I </t>
    </r>
    <r>
      <rPr>
        <i/>
        <sz val="11"/>
        <color theme="1"/>
        <rFont val="Arial"/>
        <family val="2"/>
        <charset val="238"/>
      </rPr>
      <t>(aktivnosti usmjerene na djecu i mlade bez odgovarajuće roditeljske skrbi, djecu i mlade s problemima u ponašanju, djecu bez pratnje, djecu s teškoćama u razvoju);
OPERATIVNI PROGRAM UČINKOVITI LJUDSKI POTENCIJALI 2014-2020</t>
    </r>
  </si>
  <si>
    <t>broj ugovorenih projekata</t>
  </si>
  <si>
    <t>*ukupni iznosi planirani na aktivnostima, a u zagradama iznosi planirani za potrebe djece</t>
  </si>
  <si>
    <t>26 100</t>
  </si>
  <si>
    <t>44.772.588
(20.644.061)*</t>
  </si>
  <si>
    <t>29.727.038
(17.246.813)*</t>
  </si>
  <si>
    <t>1.225.742
(500.000)*</t>
  </si>
  <si>
    <t>255.762.635
(65.239.981)*</t>
  </si>
  <si>
    <t>248.595.903
(54.645.487)*</t>
  </si>
  <si>
    <t>226.861.842
(25.560.042)*</t>
  </si>
  <si>
    <t>35.131.426,00
(12.593.924,00)*</t>
  </si>
  <si>
    <t>32.702.198,00
(18.218.687,00)*</t>
  </si>
  <si>
    <t>28.753.583,00
(9.644.612,00)*</t>
  </si>
  <si>
    <t>A788018</t>
  </si>
  <si>
    <t>Provedba mjera demografske i migracijske politike</t>
  </si>
  <si>
    <t xml:space="preserve">A788018 PROVEDBA MJERA DEMOGRAFSKE I MIGRACIJSKE POLITIKE 
Naziv cilja:Stvaranje održivih uvjeta za demografsku revitalizaciju Hrvatske                                                                                    </t>
  </si>
  <si>
    <r>
      <t xml:space="preserve">A 788018  Provedba mjera demografske i migracijske politike
Temeljem </t>
    </r>
    <r>
      <rPr>
        <i/>
        <sz val="11"/>
        <rFont val="Arial"/>
        <family val="2"/>
        <charset val="238"/>
      </rPr>
      <t xml:space="preserve">Programa za poboljšanje materijalnih uvjeta u dječjim vrtićima </t>
    </r>
    <r>
      <rPr>
        <sz val="11"/>
        <rFont val="Arial"/>
        <family val="2"/>
        <charset val="238"/>
      </rPr>
      <t xml:space="preserve">provodi se </t>
    </r>
    <r>
      <rPr>
        <b/>
        <sz val="11"/>
        <rFont val="Arial"/>
        <family val="2"/>
        <charset val="238"/>
      </rPr>
      <t>mjera širenja dječjih vrtića na području RH</t>
    </r>
    <r>
      <rPr>
        <sz val="11"/>
        <rFont val="Arial"/>
        <family val="2"/>
        <charset val="238"/>
      </rPr>
      <t xml:space="preserve"> kojoj je cilj ravnomjernija i veća dostupnost dječjih vrtića te podizanje pedagoških standarda u dječjim vrtićima. Kroz ovu mjeru osigurana su financijska sredstva za projekte ulaganja u dječje vrtiće kojima su osnivači JLR(P)S (izgradnja/dogradnja/rekonstrukcija/   opremanje fiksnom opremom, uređenje igrališta/energetska obnova DV). Ova mjera provodi se temeljem provedenog Javnog poziva iz 2018. u ukupnoj vrijednosti od 117.500.000,00 kuna iz Državnog proračuna za 2018. i 2019. godinu. Nastavak ove mjere širenja mreže dječjih vrtića bit će nastavljena u 2020. kroz novi Javni poziv koji se planira raspisati tijekom 2020.godine.                                                                                                                                                               </t>
    </r>
    <r>
      <rPr>
        <b/>
        <sz val="11"/>
        <rFont val="Arial"/>
        <family val="2"/>
        <charset val="238"/>
      </rPr>
      <t xml:space="preserve">Druga mjera </t>
    </r>
    <r>
      <rPr>
        <sz val="11"/>
        <rFont val="Arial"/>
        <family val="2"/>
        <charset val="238"/>
      </rPr>
      <t xml:space="preserve">započeta je raspisivanjem Javnog poziva općinama RH 05.12.2019. i provodi se u 2020. Ova mjera provodi se temeljem </t>
    </r>
    <r>
      <rPr>
        <i/>
        <sz val="11"/>
        <rFont val="Arial"/>
        <family val="2"/>
        <charset val="238"/>
      </rPr>
      <t xml:space="preserve">Programa za održavanje i razvoj predškolske djelatnosti u općinama RH u 2020., </t>
    </r>
    <r>
      <rPr>
        <sz val="11"/>
        <rFont val="Arial"/>
        <family val="2"/>
        <charset val="238"/>
      </rPr>
      <t xml:space="preserve">prvenstveno u ruralnim i manje razvijenim općinama, u kojima nedostaje ili je slabo razvijena predškoslka djelatnost Cilj ove mjere je, kroz osiguranje financijske potpore za rad dječjih vrtića (plaće i režije), podizanje socijalne sigurnosti obitelji s djecom i promicanje društveno odgovornog ponašanja koje kreira pozitivno okruženje za obiteljski život te potiče mlade obitelji za ostanak u svojoj životnoj sredini, prvenstveno u potpomognutim područjima u kojima je nedostupnost predškolskog odgoja jedan od razloga odlaska. Za ovu mjeru sredstva su osigrana u Državnom proračunu RH 2020. u ukupnom iznosu od 13.500.000,00 kn 
</t>
    </r>
    <r>
      <rPr>
        <i/>
        <u/>
        <sz val="11"/>
        <rFont val="Arial"/>
        <family val="2"/>
        <charset val="238"/>
      </rPr>
      <t>Zakonske i druge pravne osnove:</t>
    </r>
    <r>
      <rPr>
        <sz val="11"/>
        <rFont val="Arial"/>
        <family val="2"/>
        <charset val="238"/>
      </rPr>
      <t xml:space="preserve">
Zakon o predškolskom odgoju i obrazovanju (NN 10/97,107/07, 94/13) i Državni pedagoški standard predškolskog odgoja i naobrazbe (NN 63/08 i 90/10)</t>
    </r>
  </si>
  <si>
    <t xml:space="preserve">Nastavak širenja mreže dječjih vrtića na području RH - broj korištenih financijskih potpora za projekte ulaganja u dječje vrtiće </t>
  </si>
  <si>
    <t>Broj korištenih financijskih potpora za održavanje i razvoj predškolske djelatnosti</t>
  </si>
  <si>
    <t>Broj općina</t>
  </si>
  <si>
    <t>Broj dječjih vrtića kojima su osnivači JLR(P)S</t>
  </si>
  <si>
    <t>Broj općina/dječjih vrtića koji koriste fin potporu</t>
  </si>
  <si>
    <t>do 50</t>
  </si>
  <si>
    <t xml:space="preserve">do 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</si>
</sst>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_k_n"/>
    <numFmt numFmtId="165" formatCode="#,##0.00\ _k_n;[Red]#,##0.00\ _k_n"/>
    <numFmt numFmtId="166" formatCode="#,##0.00\ &quot;kn&quot;"/>
    <numFmt numFmtId="167" formatCode="#,##0.0"/>
    <numFmt numFmtId="168" formatCode="&quot;- &quot;@"/>
    <numFmt numFmtId="169" formatCode="#,##0\ _k_n"/>
  </numFmts>
  <fonts count="32" x14ac:knownFonts="1">
    <font>
      <sz val="11"/>
      <color theme="1"/>
      <name val="Calibri"/>
      <family val="2"/>
      <charset val="238"/>
      <scheme val="minor"/>
    </font>
    <font>
      <b/>
      <sz val="15"/>
      <color theme="1"/>
      <name val="Arial"/>
      <family val="2"/>
      <charset val="238"/>
    </font>
    <font>
      <b/>
      <sz val="11"/>
      <color theme="1"/>
      <name val="Arial"/>
      <family val="2"/>
      <charset val="238"/>
    </font>
    <font>
      <sz val="11"/>
      <color theme="1"/>
      <name val="Arial"/>
      <family val="2"/>
      <charset val="238"/>
    </font>
    <font>
      <b/>
      <sz val="12"/>
      <color theme="1"/>
      <name val="Arial"/>
      <family val="2"/>
      <charset val="238"/>
    </font>
    <font>
      <i/>
      <sz val="10"/>
      <color theme="1"/>
      <name val="Arial"/>
      <family val="2"/>
      <charset val="238"/>
    </font>
    <font>
      <i/>
      <sz val="11"/>
      <color theme="1"/>
      <name val="Arial"/>
      <family val="2"/>
      <charset val="238"/>
    </font>
    <font>
      <u/>
      <sz val="11"/>
      <color theme="1"/>
      <name val="Arial"/>
      <family val="2"/>
      <charset val="238"/>
    </font>
    <font>
      <i/>
      <u/>
      <sz val="11"/>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b/>
      <sz val="12"/>
      <color rgb="FF000000"/>
      <name val="Times New Roman"/>
      <family val="1"/>
      <charset val="238"/>
    </font>
    <font>
      <sz val="12"/>
      <color rgb="FF000000"/>
      <name val="Times New Roman"/>
      <family val="1"/>
      <charset val="238"/>
    </font>
    <font>
      <sz val="11"/>
      <name val="Arial"/>
      <family val="2"/>
      <charset val="238"/>
    </font>
    <font>
      <b/>
      <sz val="11"/>
      <name val="Arial"/>
      <family val="2"/>
      <charset val="238"/>
    </font>
    <font>
      <b/>
      <sz val="12"/>
      <name val="Arial"/>
      <family val="2"/>
      <charset val="238"/>
    </font>
    <font>
      <i/>
      <sz val="10"/>
      <name val="Arial"/>
      <family val="2"/>
      <charset val="238"/>
    </font>
    <font>
      <sz val="11"/>
      <color rgb="FFFF0000"/>
      <name val="Arial"/>
      <family val="2"/>
      <charset val="238"/>
    </font>
    <font>
      <i/>
      <u/>
      <sz val="11"/>
      <name val="Arial"/>
      <family val="2"/>
      <charset val="238"/>
    </font>
    <font>
      <sz val="9"/>
      <color theme="1"/>
      <name val="Arial"/>
      <family val="2"/>
      <charset val="238"/>
    </font>
    <font>
      <sz val="8"/>
      <name val="Arial"/>
      <family val="2"/>
    </font>
    <font>
      <sz val="11"/>
      <color rgb="FF000000"/>
      <name val="Arial"/>
      <family val="2"/>
      <charset val="238"/>
    </font>
    <font>
      <b/>
      <sz val="8"/>
      <name val="Arial"/>
      <family val="2"/>
      <charset val="238"/>
    </font>
    <font>
      <sz val="11"/>
      <name val="Arial"/>
      <family val="2"/>
    </font>
    <font>
      <b/>
      <sz val="11"/>
      <color rgb="FF000000"/>
      <name val="Arial"/>
      <family val="2"/>
      <charset val="238"/>
    </font>
    <font>
      <b/>
      <sz val="12"/>
      <color rgb="FF000000"/>
      <name val="Arial"/>
      <family val="2"/>
      <charset val="238"/>
    </font>
    <font>
      <i/>
      <sz val="10"/>
      <color rgb="FF000000"/>
      <name val="Arial"/>
      <family val="2"/>
      <charset val="238"/>
    </font>
    <font>
      <i/>
      <u/>
      <sz val="11"/>
      <color rgb="FF000000"/>
      <name val="Arial"/>
      <family val="2"/>
      <charset val="238"/>
    </font>
    <font>
      <sz val="11"/>
      <color theme="1"/>
      <name val="Calibri"/>
      <family val="2"/>
    </font>
    <font>
      <sz val="9"/>
      <color rgb="FF000000"/>
      <name val="Arial"/>
      <family val="2"/>
      <charset val="238"/>
    </font>
    <font>
      <i/>
      <sz val="11"/>
      <name val="Arial"/>
      <family val="2"/>
      <charset val="238"/>
    </font>
  </fonts>
  <fills count="16">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indexed="43"/>
      </patternFill>
    </fill>
    <fill>
      <patternFill patternType="solid">
        <fgColor rgb="FFD9E1F2"/>
        <bgColor indexed="64"/>
      </patternFill>
    </fill>
    <fill>
      <patternFill patternType="solid">
        <fgColor indexed="44"/>
      </patternFill>
    </fill>
    <fill>
      <patternFill patternType="solid">
        <fgColor indexed="41"/>
      </patternFill>
    </fill>
    <fill>
      <patternFill patternType="solid">
        <fgColor indexed="23"/>
      </patternFill>
    </fill>
    <fill>
      <patternFill patternType="solid">
        <fgColor theme="4" tint="0.39997558519241921"/>
        <bgColor indexed="64"/>
      </patternFill>
    </fill>
    <fill>
      <patternFill patternType="solid">
        <fgColor rgb="FFBFBFBF"/>
        <bgColor rgb="FF000000"/>
      </patternFill>
    </fill>
    <fill>
      <patternFill patternType="solid">
        <fgColor rgb="FFDCE6F1"/>
        <bgColor rgb="FF000000"/>
      </patternFill>
    </fill>
    <fill>
      <patternFill patternType="solid">
        <fgColor rgb="FF808080"/>
        <bgColor rgb="FF000000"/>
      </patternFill>
    </fill>
    <fill>
      <patternFill patternType="solid">
        <fgColor rgb="FFFFFFFF"/>
        <bgColor rgb="FF000000"/>
      </patternFill>
    </fill>
  </fills>
  <borders count="6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18"/>
      </left>
      <right style="thin">
        <color indexed="18"/>
      </right>
      <top style="thin">
        <color indexed="18"/>
      </top>
      <bottom style="thin">
        <color indexed="18"/>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s>
  <cellStyleXfs count="8">
    <xf numFmtId="0" fontId="0" fillId="0" borderId="0"/>
    <xf numFmtId="0" fontId="11" fillId="0" borderId="0"/>
    <xf numFmtId="0" fontId="11" fillId="0" borderId="0"/>
    <xf numFmtId="4" fontId="21" fillId="6" borderId="57" applyNumberFormat="0" applyProtection="0">
      <alignment vertical="center"/>
    </xf>
    <xf numFmtId="0" fontId="21" fillId="8" borderId="57" applyNumberFormat="0" applyProtection="0">
      <alignment horizontal="left" vertical="center" indent="1" justifyLastLine="1"/>
    </xf>
    <xf numFmtId="0" fontId="21" fillId="9" borderId="57" applyNumberFormat="0" applyProtection="0">
      <alignment horizontal="left" vertical="center" indent="1" justifyLastLine="1"/>
    </xf>
    <xf numFmtId="4" fontId="21" fillId="0" borderId="57" applyNumberFormat="0" applyProtection="0">
      <alignment horizontal="right" vertical="center"/>
    </xf>
    <xf numFmtId="0" fontId="21" fillId="10" borderId="57" applyNumberFormat="0" applyProtection="0">
      <alignment horizontal="left" vertical="center" indent="1" justifyLastLine="1"/>
    </xf>
  </cellStyleXfs>
  <cellXfs count="915">
    <xf numFmtId="0" fontId="0" fillId="0" borderId="0" xfId="0"/>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2" borderId="4" xfId="0" applyFont="1" applyFill="1" applyBorder="1" applyAlignment="1">
      <alignment horizontal="center" vertical="center"/>
    </xf>
    <xf numFmtId="4" fontId="3" fillId="3" borderId="12" xfId="0" applyNumberFormat="1" applyFont="1" applyFill="1" applyBorder="1" applyAlignment="1">
      <alignment horizontal="center" vertical="center"/>
    </xf>
    <xf numFmtId="4" fontId="3" fillId="3" borderId="16" xfId="0" applyNumberFormat="1" applyFont="1" applyFill="1" applyBorder="1" applyAlignment="1">
      <alignment horizontal="center" vertical="center"/>
    </xf>
    <xf numFmtId="0" fontId="0" fillId="0" borderId="0" xfId="0"/>
    <xf numFmtId="0" fontId="2" fillId="2" borderId="22" xfId="0" applyFont="1" applyFill="1" applyBorder="1" applyAlignment="1">
      <alignment horizontal="center" vertical="center"/>
    </xf>
    <xf numFmtId="0" fontId="3" fillId="2" borderId="8" xfId="0" applyFont="1" applyFill="1" applyBorder="1" applyAlignment="1">
      <alignment horizontal="center" vertical="center"/>
    </xf>
    <xf numFmtId="3" fontId="3" fillId="3" borderId="12"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3" xfId="0" applyNumberFormat="1" applyFont="1" applyFill="1" applyBorder="1" applyAlignment="1">
      <alignment horizontal="center" vertical="center" wrapText="1"/>
    </xf>
    <xf numFmtId="3" fontId="3" fillId="3" borderId="24" xfId="0" applyNumberFormat="1" applyFont="1" applyFill="1" applyBorder="1" applyAlignment="1">
      <alignment horizontal="center" vertical="center" wrapText="1"/>
    </xf>
    <xf numFmtId="0" fontId="2" fillId="2" borderId="23"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0" borderId="0" xfId="0" applyFont="1" applyAlignment="1">
      <alignment horizontal="center" wrapText="1"/>
    </xf>
    <xf numFmtId="0" fontId="3" fillId="3" borderId="20" xfId="0" applyFont="1" applyFill="1" applyBorder="1" applyAlignment="1">
      <alignment horizontal="left" vertical="center" wrapText="1"/>
    </xf>
    <xf numFmtId="164" fontId="2" fillId="2" borderId="23" xfId="0" applyNumberFormat="1" applyFont="1" applyFill="1" applyBorder="1" applyAlignment="1">
      <alignment horizontal="center" vertical="center" wrapText="1"/>
    </xf>
    <xf numFmtId="164" fontId="3" fillId="3" borderId="23" xfId="0" applyNumberFormat="1" applyFont="1" applyFill="1" applyBorder="1" applyAlignment="1">
      <alignment horizontal="center" vertical="center" wrapText="1"/>
    </xf>
    <xf numFmtId="164" fontId="3" fillId="3" borderId="12" xfId="0" applyNumberFormat="1" applyFont="1" applyFill="1" applyBorder="1" applyAlignment="1">
      <alignment horizontal="center" vertical="center"/>
    </xf>
    <xf numFmtId="164" fontId="2" fillId="2" borderId="24" xfId="0" applyNumberFormat="1" applyFont="1" applyFill="1" applyBorder="1" applyAlignment="1">
      <alignment horizontal="center" vertical="center" wrapText="1"/>
    </xf>
    <xf numFmtId="164" fontId="3" fillId="3" borderId="16" xfId="0" applyNumberFormat="1" applyFont="1" applyFill="1" applyBorder="1" applyAlignment="1">
      <alignment horizontal="center" vertical="center" wrapText="1"/>
    </xf>
    <xf numFmtId="0" fontId="3" fillId="2" borderId="4" xfId="1" applyFont="1" applyFill="1" applyBorder="1" applyAlignment="1">
      <alignment horizontal="center" vertical="center"/>
    </xf>
    <xf numFmtId="0" fontId="3" fillId="3" borderId="12" xfId="1" applyFont="1" applyFill="1" applyBorder="1" applyAlignment="1">
      <alignment horizontal="center" vertical="center" wrapText="1"/>
    </xf>
    <xf numFmtId="4" fontId="3" fillId="3" borderId="12" xfId="1" applyNumberFormat="1" applyFont="1" applyFill="1" applyBorder="1" applyAlignment="1">
      <alignment horizontal="center" vertical="center"/>
    </xf>
    <xf numFmtId="4" fontId="3" fillId="3" borderId="16" xfId="1" applyNumberFormat="1" applyFont="1" applyFill="1" applyBorder="1" applyAlignment="1">
      <alignment horizontal="center" vertical="center"/>
    </xf>
    <xf numFmtId="0" fontId="3" fillId="3" borderId="12" xfId="0" applyFont="1" applyFill="1" applyBorder="1" applyAlignment="1">
      <alignment horizontal="left" vertical="center" wrapText="1"/>
    </xf>
    <xf numFmtId="0" fontId="3" fillId="3" borderId="12" xfId="0" applyFont="1" applyFill="1" applyBorder="1" applyAlignment="1">
      <alignment horizontal="left" vertical="center"/>
    </xf>
    <xf numFmtId="0" fontId="0" fillId="0" borderId="0" xfId="0"/>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2" borderId="4" xfId="0" applyFont="1" applyFill="1" applyBorder="1" applyAlignment="1">
      <alignment horizontal="center" vertical="center"/>
    </xf>
    <xf numFmtId="4" fontId="3" fillId="3" borderId="12" xfId="0" applyNumberFormat="1" applyFont="1" applyFill="1" applyBorder="1" applyAlignment="1">
      <alignment horizontal="center" vertical="center"/>
    </xf>
    <xf numFmtId="4" fontId="3" fillId="3" borderId="16" xfId="0" applyNumberFormat="1" applyFont="1" applyFill="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right" vertical="center"/>
    </xf>
    <xf numFmtId="0" fontId="13" fillId="0" borderId="0" xfId="0" applyFont="1" applyAlignment="1">
      <alignment vertical="center"/>
    </xf>
    <xf numFmtId="0" fontId="3" fillId="3" borderId="12" xfId="0" applyFont="1" applyFill="1" applyBorder="1" applyAlignment="1">
      <alignment horizontal="center" vertical="center"/>
    </xf>
    <xf numFmtId="4" fontId="3" fillId="3" borderId="20" xfId="0" applyNumberFormat="1" applyFont="1" applyFill="1" applyBorder="1" applyAlignment="1">
      <alignment horizontal="center" vertical="center"/>
    </xf>
    <xf numFmtId="0" fontId="3" fillId="0" borderId="0" xfId="0" applyFont="1"/>
    <xf numFmtId="164" fontId="3" fillId="3" borderId="12" xfId="1" applyNumberFormat="1" applyFont="1" applyFill="1" applyBorder="1" applyAlignment="1">
      <alignment horizontal="center" vertical="center"/>
    </xf>
    <xf numFmtId="4" fontId="3" fillId="3" borderId="34" xfId="0" applyNumberFormat="1" applyFont="1" applyFill="1" applyBorder="1" applyAlignment="1">
      <alignment horizontal="center" vertical="center"/>
    </xf>
    <xf numFmtId="0" fontId="3" fillId="3" borderId="18" xfId="0" applyFont="1" applyFill="1" applyBorder="1" applyAlignment="1">
      <alignment horizontal="left" vertical="center" wrapText="1"/>
    </xf>
    <xf numFmtId="0" fontId="9" fillId="2" borderId="35"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7"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44"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30" xfId="0" applyFont="1" applyFill="1" applyBorder="1" applyAlignment="1">
      <alignment horizontal="center" vertical="center"/>
    </xf>
    <xf numFmtId="165" fontId="3" fillId="3" borderId="12" xfId="0" applyNumberFormat="1" applyFont="1" applyFill="1" applyBorder="1" applyAlignment="1">
      <alignment horizontal="center" vertical="center"/>
    </xf>
    <xf numFmtId="0" fontId="3" fillId="2" borderId="40"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2"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3" borderId="20" xfId="0" applyFont="1" applyFill="1" applyBorder="1" applyAlignment="1">
      <alignment horizontal="center" vertical="center" wrapText="1"/>
    </xf>
    <xf numFmtId="3" fontId="3" fillId="3" borderId="20" xfId="0" applyNumberFormat="1" applyFont="1" applyFill="1" applyBorder="1" applyAlignment="1">
      <alignment horizontal="center" vertical="center"/>
    </xf>
    <xf numFmtId="3" fontId="3" fillId="3" borderId="34" xfId="0" applyNumberFormat="1" applyFont="1" applyFill="1" applyBorder="1" applyAlignment="1">
      <alignment horizontal="center" vertical="center"/>
    </xf>
    <xf numFmtId="0" fontId="15" fillId="2" borderId="22" xfId="0" applyFont="1" applyFill="1" applyBorder="1" applyAlignment="1">
      <alignment horizontal="center" vertical="center"/>
    </xf>
    <xf numFmtId="0" fontId="15" fillId="2" borderId="4"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0" fillId="3" borderId="20" xfId="0" applyFont="1" applyFill="1" applyBorder="1" applyAlignment="1">
      <alignment horizontal="left" vertical="center" wrapText="1"/>
    </xf>
    <xf numFmtId="0" fontId="2" fillId="2" borderId="3" xfId="0" applyFont="1" applyFill="1" applyBorder="1" applyAlignment="1">
      <alignment horizontal="center" vertical="center"/>
    </xf>
    <xf numFmtId="4" fontId="14" fillId="3" borderId="12" xfId="0" applyNumberFormat="1" applyFont="1" applyFill="1" applyBorder="1" applyAlignment="1">
      <alignment horizontal="center" vertical="center"/>
    </xf>
    <xf numFmtId="4" fontId="14" fillId="3" borderId="16" xfId="0" applyNumberFormat="1" applyFont="1" applyFill="1" applyBorder="1" applyAlignment="1">
      <alignment horizontal="center" vertical="center"/>
    </xf>
    <xf numFmtId="0" fontId="3" fillId="3" borderId="18" xfId="2" applyFont="1" applyFill="1" applyBorder="1" applyAlignment="1">
      <alignment horizontal="center" vertical="center" wrapText="1"/>
    </xf>
    <xf numFmtId="0" fontId="3" fillId="3" borderId="18" xfId="2" applyFont="1" applyFill="1" applyBorder="1" applyAlignment="1">
      <alignment horizontal="center" vertical="center"/>
    </xf>
    <xf numFmtId="0" fontId="3" fillId="3" borderId="9" xfId="2" applyFont="1" applyFill="1" applyBorder="1" applyAlignment="1">
      <alignment horizontal="center" vertical="center"/>
    </xf>
    <xf numFmtId="0" fontId="2" fillId="2" borderId="4" xfId="2" applyFont="1" applyFill="1" applyBorder="1" applyAlignment="1">
      <alignment horizontal="center" vertical="center" wrapText="1"/>
    </xf>
    <xf numFmtId="0" fontId="2" fillId="2" borderId="8" xfId="2" applyFont="1" applyFill="1" applyBorder="1" applyAlignment="1">
      <alignment horizontal="center" vertical="center"/>
    </xf>
    <xf numFmtId="0" fontId="3" fillId="0" borderId="0" xfId="2" applyFont="1"/>
    <xf numFmtId="0" fontId="2" fillId="2" borderId="1" xfId="2" applyFont="1" applyFill="1" applyBorder="1" applyAlignment="1">
      <alignment horizontal="center" vertical="center"/>
    </xf>
    <xf numFmtId="0" fontId="2" fillId="2" borderId="2" xfId="2" applyFont="1" applyFill="1" applyBorder="1" applyAlignment="1">
      <alignment horizontal="center" vertical="center"/>
    </xf>
    <xf numFmtId="0" fontId="2" fillId="2" borderId="2" xfId="2" applyFont="1" applyFill="1" applyBorder="1" applyAlignment="1">
      <alignment horizontal="center" vertical="center" wrapText="1"/>
    </xf>
    <xf numFmtId="0" fontId="2" fillId="2" borderId="3" xfId="2" applyFont="1" applyFill="1" applyBorder="1" applyAlignment="1">
      <alignment horizontal="center" vertical="center" wrapText="1"/>
    </xf>
    <xf numFmtId="0" fontId="3" fillId="2" borderId="4" xfId="2" applyFont="1" applyFill="1" applyBorder="1" applyAlignment="1">
      <alignment horizontal="center" vertical="center"/>
    </xf>
    <xf numFmtId="0" fontId="3" fillId="3" borderId="12" xfId="2" applyFont="1" applyFill="1" applyBorder="1" applyAlignment="1">
      <alignment horizontal="center" vertical="center" wrapText="1"/>
    </xf>
    <xf numFmtId="4" fontId="3" fillId="3" borderId="12" xfId="2" applyNumberFormat="1" applyFont="1" applyFill="1" applyBorder="1" applyAlignment="1">
      <alignment horizontal="center" vertical="center"/>
    </xf>
    <xf numFmtId="0" fontId="3" fillId="2" borderId="4" xfId="2" applyFont="1" applyFill="1" applyBorder="1" applyAlignment="1">
      <alignment horizontal="center" vertical="center" wrapText="1"/>
    </xf>
    <xf numFmtId="0" fontId="3" fillId="2" borderId="17" xfId="2" applyFont="1" applyFill="1" applyBorder="1" applyAlignment="1">
      <alignment horizontal="center" vertical="center" wrapText="1"/>
    </xf>
    <xf numFmtId="0" fontId="2" fillId="2" borderId="4" xfId="2" applyFont="1" applyFill="1" applyBorder="1" applyAlignment="1">
      <alignment horizontal="center" vertical="center"/>
    </xf>
    <xf numFmtId="9" fontId="3" fillId="3" borderId="12" xfId="2" applyNumberFormat="1" applyFont="1" applyFill="1" applyBorder="1" applyAlignment="1">
      <alignment horizontal="center" vertical="center"/>
    </xf>
    <xf numFmtId="0" fontId="3" fillId="3" borderId="12" xfId="2" applyFont="1" applyFill="1" applyBorder="1" applyAlignment="1">
      <alignment horizontal="center" vertical="center"/>
    </xf>
    <xf numFmtId="0" fontId="14" fillId="3" borderId="20" xfId="2" applyFont="1" applyFill="1" applyBorder="1" applyAlignment="1">
      <alignment horizontal="center" vertical="center"/>
    </xf>
    <xf numFmtId="0" fontId="14" fillId="3" borderId="12" xfId="2" applyFont="1" applyFill="1" applyBorder="1" applyAlignment="1">
      <alignment horizontal="center" vertical="center"/>
    </xf>
    <xf numFmtId="0" fontId="2" fillId="5" borderId="0" xfId="2" applyFont="1" applyFill="1" applyAlignment="1">
      <alignment horizontal="center" vertical="center"/>
    </xf>
    <xf numFmtId="0" fontId="3" fillId="5" borderId="0" xfId="2" applyFont="1" applyFill="1" applyAlignment="1">
      <alignment horizontal="center" vertical="center"/>
    </xf>
    <xf numFmtId="0" fontId="2" fillId="2" borderId="17" xfId="2" applyFont="1" applyFill="1" applyBorder="1" applyAlignment="1">
      <alignment horizontal="center" vertical="center"/>
    </xf>
    <xf numFmtId="0" fontId="3" fillId="3" borderId="20" xfId="2" applyFont="1" applyFill="1" applyBorder="1" applyAlignment="1">
      <alignment horizontal="center" vertical="center" wrapText="1"/>
    </xf>
    <xf numFmtId="1" fontId="3" fillId="3" borderId="12" xfId="2" applyNumberFormat="1" applyFont="1" applyFill="1" applyBorder="1" applyAlignment="1">
      <alignment horizontal="center" vertical="center"/>
    </xf>
    <xf numFmtId="0" fontId="3" fillId="3" borderId="20" xfId="2"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8" xfId="1" applyFont="1" applyFill="1" applyBorder="1" applyAlignment="1">
      <alignment horizontal="center" vertical="center"/>
    </xf>
    <xf numFmtId="0" fontId="11" fillId="0" borderId="0" xfId="1"/>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3" fontId="3" fillId="3" borderId="12" xfId="1" applyNumberFormat="1" applyFont="1" applyFill="1" applyBorder="1" applyAlignment="1">
      <alignment horizontal="center" vertical="center"/>
    </xf>
    <xf numFmtId="3" fontId="3" fillId="3" borderId="16" xfId="1" applyNumberFormat="1" applyFont="1" applyFill="1" applyBorder="1" applyAlignment="1">
      <alignment horizontal="center" vertical="center"/>
    </xf>
    <xf numFmtId="0" fontId="3" fillId="2" borderId="4"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2" fillId="2" borderId="4" xfId="1" applyFont="1" applyFill="1" applyBorder="1" applyAlignment="1">
      <alignment horizontal="center" vertical="center"/>
    </xf>
    <xf numFmtId="0" fontId="20" fillId="3" borderId="12" xfId="0" applyFont="1" applyFill="1" applyBorder="1" applyAlignment="1">
      <alignment horizontal="center" vertical="center" wrapText="1"/>
    </xf>
    <xf numFmtId="3" fontId="14" fillId="3" borderId="12" xfId="0" applyNumberFormat="1" applyFont="1" applyFill="1" applyBorder="1" applyAlignment="1">
      <alignment horizontal="center" vertical="center"/>
    </xf>
    <xf numFmtId="0" fontId="3" fillId="2" borderId="17" xfId="2"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0" xfId="0" applyFont="1" applyFill="1" applyBorder="1" applyAlignment="1">
      <alignment horizontal="center" vertical="center"/>
    </xf>
    <xf numFmtId="0" fontId="3" fillId="3" borderId="12" xfId="0" applyFont="1" applyFill="1" applyBorder="1" applyAlignment="1">
      <alignment vertical="center" wrapText="1"/>
    </xf>
    <xf numFmtId="0" fontId="14" fillId="3" borderId="28" xfId="2" applyFont="1" applyFill="1" applyBorder="1" applyAlignment="1">
      <alignment horizontal="center" vertical="center"/>
    </xf>
    <xf numFmtId="0" fontId="3" fillId="3" borderId="28" xfId="2" applyFont="1" applyFill="1" applyBorder="1" applyAlignment="1">
      <alignment horizontal="center" vertical="center"/>
    </xf>
    <xf numFmtId="4" fontId="3" fillId="3" borderId="16" xfId="2" applyNumberFormat="1" applyFont="1" applyFill="1" applyBorder="1" applyAlignment="1">
      <alignment horizontal="center" vertical="center"/>
    </xf>
    <xf numFmtId="0" fontId="2" fillId="2" borderId="1" xfId="0" applyFont="1" applyFill="1" applyBorder="1" applyAlignment="1">
      <alignment horizontal="center" vertical="center" wrapText="1"/>
    </xf>
    <xf numFmtId="164" fontId="3" fillId="3" borderId="16" xfId="0" applyNumberFormat="1" applyFont="1" applyFill="1" applyBorder="1" applyAlignment="1">
      <alignment horizontal="center" vertical="center"/>
    </xf>
    <xf numFmtId="0" fontId="14" fillId="3" borderId="23" xfId="0" applyFont="1" applyFill="1" applyBorder="1" applyAlignment="1">
      <alignment horizontal="center" vertical="center" wrapText="1"/>
    </xf>
    <xf numFmtId="0" fontId="2" fillId="2" borderId="40" xfId="0" applyFont="1" applyFill="1" applyBorder="1" applyAlignment="1">
      <alignment horizontal="center" vertical="center" wrapText="1"/>
    </xf>
    <xf numFmtId="4" fontId="14" fillId="3" borderId="23" xfId="0" applyNumberFormat="1" applyFont="1" applyFill="1" applyBorder="1" applyAlignment="1">
      <alignment horizontal="center" vertical="center" wrapText="1"/>
    </xf>
    <xf numFmtId="4" fontId="14" fillId="3" borderId="24" xfId="0" applyNumberFormat="1" applyFont="1" applyFill="1" applyBorder="1" applyAlignment="1">
      <alignment horizontal="center" vertical="center" wrapText="1"/>
    </xf>
    <xf numFmtId="0" fontId="0" fillId="0" borderId="0" xfId="0" applyAlignment="1">
      <alignment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0" borderId="21" xfId="0" applyBorder="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7" xfId="0" applyFont="1" applyFill="1" applyBorder="1" applyAlignment="1">
      <alignment horizontal="center" vertical="center"/>
    </xf>
    <xf numFmtId="0" fontId="3" fillId="2" borderId="26"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3" fillId="2"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4" fontId="3" fillId="3" borderId="12" xfId="0" applyNumberFormat="1" applyFont="1" applyFill="1" applyBorder="1" applyAlignment="1">
      <alignment horizontal="center" vertical="center" wrapText="1"/>
    </xf>
    <xf numFmtId="4" fontId="3" fillId="3" borderId="20"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166" fontId="3" fillId="3" borderId="12"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0" fontId="0" fillId="0" borderId="0" xfId="0"/>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164" fontId="3" fillId="3" borderId="12"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2" borderId="17" xfId="0" applyFont="1" applyFill="1" applyBorder="1" applyAlignment="1">
      <alignment horizontal="center" vertical="center" wrapText="1"/>
    </xf>
    <xf numFmtId="0" fontId="2" fillId="2" borderId="4" xfId="0" applyFont="1" applyFill="1" applyBorder="1" applyAlignment="1">
      <alignment horizontal="center" vertical="center"/>
    </xf>
    <xf numFmtId="4" fontId="3" fillId="3" borderId="12" xfId="0" applyNumberFormat="1" applyFont="1" applyFill="1" applyBorder="1" applyAlignment="1">
      <alignment horizontal="center" vertical="center"/>
    </xf>
    <xf numFmtId="0" fontId="3" fillId="3" borderId="12" xfId="0" applyNumberFormat="1" applyFont="1" applyFill="1" applyBorder="1" applyAlignment="1">
      <alignment horizontal="center" vertical="center"/>
    </xf>
    <xf numFmtId="0" fontId="3" fillId="3" borderId="20" xfId="0" applyNumberFormat="1" applyFont="1" applyFill="1" applyBorder="1" applyAlignment="1">
      <alignment horizontal="center" vertical="center"/>
    </xf>
    <xf numFmtId="0" fontId="3" fillId="2" borderId="17" xfId="0" applyFont="1" applyFill="1" applyBorder="1" applyAlignment="1">
      <alignment horizontal="center" vertical="center"/>
    </xf>
    <xf numFmtId="0" fontId="3" fillId="2" borderId="53" xfId="0" applyFont="1" applyFill="1" applyBorder="1" applyAlignment="1">
      <alignment horizontal="center" vertical="center"/>
    </xf>
    <xf numFmtId="0" fontId="3" fillId="3" borderId="54" xfId="0" applyFont="1" applyFill="1" applyBorder="1" applyAlignment="1">
      <alignment horizontal="left" vertical="center" wrapText="1"/>
    </xf>
    <xf numFmtId="4" fontId="3" fillId="3" borderId="28" xfId="0" applyNumberFormat="1" applyFont="1" applyFill="1" applyBorder="1" applyAlignment="1">
      <alignment horizontal="center" vertical="center"/>
    </xf>
    <xf numFmtId="4" fontId="3" fillId="3" borderId="29" xfId="0" applyNumberFormat="1" applyFont="1" applyFill="1" applyBorder="1" applyAlignment="1">
      <alignment horizontal="center" vertical="center"/>
    </xf>
    <xf numFmtId="0" fontId="0" fillId="0" borderId="0" xfId="0"/>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xf>
    <xf numFmtId="0" fontId="3" fillId="0" borderId="0" xfId="0" applyFont="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4" fontId="3" fillId="3" borderId="12"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4" fontId="3" fillId="3" borderId="16" xfId="0" applyNumberFormat="1" applyFont="1" applyFill="1" applyBorder="1" applyAlignment="1">
      <alignment horizontal="center" vertical="center"/>
    </xf>
    <xf numFmtId="0" fontId="2" fillId="5" borderId="44" xfId="0" applyFont="1" applyFill="1" applyBorder="1" applyAlignment="1">
      <alignment horizontal="center" vertical="center"/>
    </xf>
    <xf numFmtId="3" fontId="3" fillId="5" borderId="51"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52" xfId="0" applyFont="1" applyFill="1" applyBorder="1" applyAlignment="1">
      <alignment horizontal="center" vertical="center"/>
    </xf>
    <xf numFmtId="0" fontId="3" fillId="3" borderId="12" xfId="0" applyFont="1" applyFill="1" applyBorder="1" applyAlignment="1">
      <alignment horizontal="center" vertical="center"/>
    </xf>
    <xf numFmtId="3" fontId="3" fillId="3" borderId="12" xfId="0" applyNumberFormat="1" applyFont="1" applyFill="1" applyBorder="1" applyAlignment="1">
      <alignment horizontal="center" vertical="center"/>
    </xf>
    <xf numFmtId="3" fontId="3" fillId="3" borderId="12" xfId="0" applyNumberFormat="1" applyFont="1" applyFill="1" applyBorder="1" applyAlignment="1">
      <alignment horizontal="center" vertical="center" wrapText="1"/>
    </xf>
    <xf numFmtId="0" fontId="3" fillId="3" borderId="20" xfId="0" applyFont="1" applyFill="1" applyBorder="1" applyAlignment="1">
      <alignment horizontal="center" vertical="center"/>
    </xf>
    <xf numFmtId="0" fontId="3" fillId="2" borderId="8" xfId="0" applyFont="1" applyFill="1" applyBorder="1" applyAlignment="1">
      <alignment horizontal="center" vertical="center"/>
    </xf>
    <xf numFmtId="4" fontId="3" fillId="3" borderId="20" xfId="0" applyNumberFormat="1" applyFont="1" applyFill="1" applyBorder="1" applyAlignment="1">
      <alignment horizontal="center" vertical="center"/>
    </xf>
    <xf numFmtId="0" fontId="3" fillId="3" borderId="16" xfId="0" applyFont="1" applyFill="1" applyBorder="1" applyAlignment="1">
      <alignment horizontal="center" vertical="center"/>
    </xf>
    <xf numFmtId="0" fontId="3" fillId="3" borderId="12" xfId="0" applyFont="1" applyFill="1" applyBorder="1" applyAlignment="1">
      <alignment horizontal="center" vertical="center" wrapText="1"/>
    </xf>
    <xf numFmtId="3" fontId="3" fillId="3" borderId="16" xfId="0" applyNumberFormat="1" applyFont="1" applyFill="1" applyBorder="1" applyAlignment="1">
      <alignment horizontal="center" vertical="center"/>
    </xf>
    <xf numFmtId="3" fontId="3" fillId="3" borderId="20" xfId="0" applyNumberFormat="1" applyFont="1" applyFill="1" applyBorder="1" applyAlignment="1">
      <alignment horizontal="center" vertical="center"/>
    </xf>
    <xf numFmtId="3" fontId="3" fillId="3" borderId="34" xfId="0" applyNumberFormat="1" applyFont="1" applyFill="1" applyBorder="1" applyAlignment="1">
      <alignment horizontal="center" vertical="center"/>
    </xf>
    <xf numFmtId="0" fontId="3" fillId="5" borderId="0" xfId="0" applyFont="1" applyFill="1" applyAlignment="1">
      <alignment horizontal="center" vertical="center"/>
    </xf>
    <xf numFmtId="3" fontId="3" fillId="5" borderId="55" xfId="0" applyNumberFormat="1" applyFont="1" applyFill="1" applyBorder="1" applyAlignment="1">
      <alignment horizontal="center" vertical="center"/>
    </xf>
    <xf numFmtId="0" fontId="3" fillId="5" borderId="55" xfId="0" applyFont="1" applyFill="1" applyBorder="1" applyAlignment="1">
      <alignment horizontal="center" vertical="center"/>
    </xf>
    <xf numFmtId="3" fontId="3" fillId="5" borderId="56"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3" borderId="12" xfId="0" applyFont="1" applyFill="1" applyBorder="1" applyAlignment="1">
      <alignment horizontal="center" vertical="center" wrapText="1"/>
    </xf>
    <xf numFmtId="4" fontId="3" fillId="3" borderId="12"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4" fontId="3" fillId="3" borderId="16" xfId="0" applyNumberFormat="1" applyFont="1" applyFill="1" applyBorder="1" applyAlignment="1">
      <alignment horizontal="center" vertical="center"/>
    </xf>
    <xf numFmtId="0" fontId="2" fillId="5" borderId="44" xfId="0" applyFont="1" applyFill="1" applyBorder="1" applyAlignment="1">
      <alignment horizontal="center" vertical="center"/>
    </xf>
    <xf numFmtId="3" fontId="3" fillId="5" borderId="51"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52" xfId="0" applyFont="1" applyFill="1" applyBorder="1" applyAlignment="1">
      <alignment horizontal="center" vertical="center"/>
    </xf>
    <xf numFmtId="0" fontId="2" fillId="5" borderId="17" xfId="0" applyFont="1" applyFill="1" applyBorder="1" applyAlignment="1">
      <alignment horizontal="center" vertical="center"/>
    </xf>
    <xf numFmtId="3" fontId="3" fillId="5" borderId="5" xfId="0" applyNumberFormat="1"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2" borderId="17" xfId="0" applyFont="1" applyFill="1" applyBorder="1" applyAlignment="1">
      <alignment horizontal="center" vertical="center"/>
    </xf>
    <xf numFmtId="0" fontId="3" fillId="3" borderId="28" xfId="0" applyFont="1" applyFill="1" applyBorder="1" applyAlignment="1">
      <alignment horizontal="center" vertical="center" wrapText="1"/>
    </xf>
    <xf numFmtId="4" fontId="3" fillId="3" borderId="28" xfId="0" applyNumberFormat="1" applyFont="1" applyFill="1" applyBorder="1" applyAlignment="1">
      <alignment horizontal="center" vertical="center"/>
    </xf>
    <xf numFmtId="4" fontId="3" fillId="3" borderId="29" xfId="0" applyNumberFormat="1" applyFont="1" applyFill="1" applyBorder="1" applyAlignment="1">
      <alignment horizontal="center" vertical="center"/>
    </xf>
    <xf numFmtId="0" fontId="3" fillId="3" borderId="1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0" xfId="0" applyFont="1" applyFill="1" applyBorder="1" applyAlignment="1">
      <alignment horizontal="center" vertical="center"/>
    </xf>
    <xf numFmtId="0" fontId="3" fillId="3" borderId="16" xfId="0" applyFont="1" applyFill="1" applyBorder="1" applyAlignment="1">
      <alignment horizontal="center" vertical="center" wrapText="1"/>
    </xf>
    <xf numFmtId="4" fontId="3" fillId="3" borderId="34"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4" fontId="22" fillId="7" borderId="59" xfId="0" applyNumberFormat="1" applyFont="1" applyFill="1" applyBorder="1" applyAlignment="1">
      <alignment horizontal="center" vertical="center" wrapText="1"/>
    </xf>
    <xf numFmtId="0" fontId="22" fillId="7" borderId="59" xfId="0" applyFont="1" applyFill="1" applyBorder="1" applyAlignment="1">
      <alignment horizontal="center" vertical="center"/>
    </xf>
    <xf numFmtId="164" fontId="3" fillId="3" borderId="12" xfId="0" applyNumberFormat="1" applyFont="1" applyFill="1" applyBorder="1" applyAlignment="1">
      <alignment horizontal="center" vertical="center" wrapText="1"/>
    </xf>
    <xf numFmtId="4" fontId="14" fillId="3" borderId="20" xfId="0" applyNumberFormat="1" applyFont="1" applyFill="1" applyBorder="1" applyAlignment="1">
      <alignment horizontal="center" vertical="center" wrapText="1"/>
    </xf>
    <xf numFmtId="4" fontId="14" fillId="3" borderId="34" xfId="0" applyNumberFormat="1"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2" borderId="17" xfId="0" applyFont="1" applyFill="1" applyBorder="1" applyAlignment="1">
      <alignment horizontal="center" vertical="center" wrapText="1"/>
    </xf>
    <xf numFmtId="164" fontId="3" fillId="3" borderId="28" xfId="0" applyNumberFormat="1" applyFont="1" applyFill="1" applyBorder="1" applyAlignment="1">
      <alignment horizontal="center" vertical="center"/>
    </xf>
    <xf numFmtId="164" fontId="3" fillId="3" borderId="29" xfId="0" applyNumberFormat="1" applyFont="1" applyFill="1" applyBorder="1" applyAlignment="1">
      <alignment horizontal="center" vertical="center"/>
    </xf>
    <xf numFmtId="0" fontId="3" fillId="3" borderId="34"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xf>
    <xf numFmtId="0" fontId="2" fillId="3" borderId="28" xfId="0" applyFont="1" applyFill="1" applyBorder="1" applyAlignment="1">
      <alignment horizontal="center" vertical="center" wrapText="1"/>
    </xf>
    <xf numFmtId="164" fontId="2" fillId="3" borderId="28"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164" fontId="2" fillId="3" borderId="29"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164" fontId="3" fillId="3" borderId="20" xfId="0" applyNumberFormat="1" applyFont="1" applyFill="1" applyBorder="1" applyAlignment="1">
      <alignment horizontal="center" vertical="center"/>
    </xf>
    <xf numFmtId="164" fontId="3" fillId="3" borderId="34" xfId="0" applyNumberFormat="1" applyFont="1" applyFill="1" applyBorder="1" applyAlignment="1">
      <alignment horizontal="center" vertical="center"/>
    </xf>
    <xf numFmtId="0" fontId="3" fillId="2" borderId="17" xfId="0" applyFont="1" applyFill="1" applyBorder="1" applyAlignment="1">
      <alignment horizontal="center" vertical="center" wrapText="1"/>
    </xf>
    <xf numFmtId="164" fontId="2" fillId="2" borderId="12" xfId="0" applyNumberFormat="1" applyFont="1" applyFill="1" applyBorder="1" applyAlignment="1">
      <alignment horizontal="center" vertical="center"/>
    </xf>
    <xf numFmtId="164" fontId="2" fillId="2" borderId="16" xfId="0" applyNumberFormat="1" applyFont="1" applyFill="1" applyBorder="1" applyAlignment="1">
      <alignment horizontal="center" vertical="center"/>
    </xf>
    <xf numFmtId="0" fontId="2" fillId="2" borderId="28" xfId="0" applyFont="1" applyFill="1" applyBorder="1" applyAlignment="1">
      <alignment horizontal="center" vertical="center" wrapText="1"/>
    </xf>
    <xf numFmtId="164" fontId="2" fillId="2" borderId="28"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1" fontId="3" fillId="3" borderId="12" xfId="0" applyNumberFormat="1" applyFont="1" applyFill="1" applyBorder="1" applyAlignment="1">
      <alignment horizontal="center" vertical="center"/>
    </xf>
    <xf numFmtId="1" fontId="3" fillId="3" borderId="20" xfId="0" applyNumberFormat="1" applyFont="1" applyFill="1" applyBorder="1" applyAlignment="1">
      <alignment horizontal="center" vertical="center"/>
    </xf>
    <xf numFmtId="4" fontId="3" fillId="3" borderId="9" xfId="0" applyNumberFormat="1" applyFont="1" applyFill="1" applyBorder="1" applyAlignment="1">
      <alignment horizontal="center" vertical="center" wrapText="1"/>
    </xf>
    <xf numFmtId="0" fontId="2" fillId="0" borderId="0" xfId="0" applyFont="1" applyAlignment="1">
      <alignment horizontal="center" vertical="center"/>
    </xf>
    <xf numFmtId="0" fontId="10" fillId="3" borderId="2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2" xfId="0" applyFont="1" applyFill="1" applyBorder="1" applyAlignment="1">
      <alignment horizontal="left" vertical="center" wrapText="1"/>
    </xf>
    <xf numFmtId="3" fontId="3" fillId="3" borderId="18"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wrapText="1"/>
    </xf>
    <xf numFmtId="3" fontId="3" fillId="3" borderId="12" xfId="0" applyNumberFormat="1" applyFont="1" applyFill="1" applyBorder="1" applyAlignment="1">
      <alignment horizontal="center" vertical="center" wrapText="1"/>
    </xf>
    <xf numFmtId="3" fontId="3" fillId="3" borderId="16" xfId="0" applyNumberFormat="1" applyFont="1" applyFill="1" applyBorder="1" applyAlignment="1">
      <alignment horizontal="center" vertical="center" wrapText="1"/>
    </xf>
    <xf numFmtId="3" fontId="3" fillId="3" borderId="20" xfId="0" applyNumberFormat="1" applyFont="1" applyFill="1" applyBorder="1" applyAlignment="1">
      <alignment horizontal="center" vertical="center" wrapText="1"/>
    </xf>
    <xf numFmtId="3" fontId="3" fillId="3" borderId="34" xfId="0" applyNumberFormat="1"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2" xfId="0" applyFont="1" applyFill="1" applyBorder="1" applyAlignment="1">
      <alignment vertical="center" wrapText="1"/>
    </xf>
    <xf numFmtId="0" fontId="3" fillId="3" borderId="12" xfId="0" applyFont="1" applyFill="1" applyBorder="1" applyAlignment="1">
      <alignment horizontal="center" vertical="center" wrapText="1"/>
    </xf>
    <xf numFmtId="0" fontId="3" fillId="2" borderId="17" xfId="0" applyFont="1" applyFill="1" applyBorder="1" applyAlignment="1">
      <alignment horizontal="center" vertical="center" wrapText="1"/>
    </xf>
    <xf numFmtId="168" fontId="15" fillId="2" borderId="4" xfId="4" quotePrefix="1" applyNumberFormat="1" applyFont="1" applyFill="1" applyBorder="1" applyAlignment="1">
      <alignment horizontal="center" vertical="center" justifyLastLine="1"/>
    </xf>
    <xf numFmtId="0" fontId="14" fillId="3" borderId="12" xfId="4" quotePrefix="1" applyFont="1" applyFill="1" applyBorder="1" applyAlignment="1">
      <alignment horizontal="center" vertical="center" wrapText="1" justifyLastLine="1"/>
    </xf>
    <xf numFmtId="4" fontId="14" fillId="3" borderId="12" xfId="3" applyNumberFormat="1" applyFont="1" applyFill="1" applyBorder="1" applyAlignment="1">
      <alignment horizontal="center" vertical="center"/>
    </xf>
    <xf numFmtId="4" fontId="14" fillId="3" borderId="16" xfId="3" applyNumberFormat="1" applyFont="1" applyFill="1" applyBorder="1" applyAlignment="1">
      <alignment horizontal="center" vertical="center"/>
    </xf>
    <xf numFmtId="168" fontId="15" fillId="5" borderId="55" xfId="4" quotePrefix="1" applyNumberFormat="1" applyFont="1" applyFill="1" applyBorder="1" applyAlignment="1">
      <alignment horizontal="left" vertical="center" indent="4" justifyLastLine="1"/>
    </xf>
    <xf numFmtId="0" fontId="23" fillId="5" borderId="55" xfId="4" quotePrefix="1" applyFont="1" applyFill="1" applyBorder="1" applyAlignment="1">
      <alignment horizontal="left" vertical="center" wrapText="1" justifyLastLine="1"/>
    </xf>
    <xf numFmtId="3" fontId="23" fillId="5" borderId="55" xfId="3" applyNumberFormat="1" applyFont="1" applyFill="1" applyBorder="1">
      <alignment vertical="center"/>
    </xf>
    <xf numFmtId="0" fontId="15" fillId="2" borderId="1" xfId="5" quotePrefix="1" applyFont="1" applyFill="1" applyBorder="1" applyAlignment="1">
      <alignment horizontal="center" vertical="center" justifyLastLine="1"/>
    </xf>
    <xf numFmtId="0" fontId="14" fillId="3" borderId="2" xfId="5" quotePrefix="1" applyFont="1" applyFill="1" applyBorder="1" applyAlignment="1">
      <alignment horizontal="center" vertical="center" wrapText="1" justifyLastLine="1"/>
    </xf>
    <xf numFmtId="4" fontId="14" fillId="3" borderId="2" xfId="6" applyNumberFormat="1" applyFont="1" applyFill="1" applyBorder="1" applyAlignment="1">
      <alignment horizontal="center" vertical="center"/>
    </xf>
    <xf numFmtId="4" fontId="14" fillId="3" borderId="3" xfId="6" applyNumberFormat="1" applyFont="1" applyFill="1" applyBorder="1" applyAlignment="1">
      <alignment horizontal="center" vertical="center"/>
    </xf>
    <xf numFmtId="0" fontId="14" fillId="5" borderId="55" xfId="5" quotePrefix="1" applyFont="1" applyFill="1" applyBorder="1" applyAlignment="1">
      <alignment horizontal="left" vertical="center" indent="5" justifyLastLine="1"/>
    </xf>
    <xf numFmtId="0" fontId="21" fillId="5" borderId="55" xfId="5" quotePrefix="1" applyFill="1" applyBorder="1" applyAlignment="1">
      <alignment horizontal="left" vertical="center" wrapText="1" justifyLastLine="1"/>
    </xf>
    <xf numFmtId="3" fontId="21" fillId="5" borderId="55" xfId="6" applyNumberFormat="1" applyFill="1" applyBorder="1">
      <alignment horizontal="right" vertical="center"/>
    </xf>
    <xf numFmtId="0" fontId="15" fillId="2" borderId="40" xfId="5" quotePrefix="1" applyFont="1" applyFill="1" applyBorder="1" applyAlignment="1">
      <alignment horizontal="center" vertical="center" justifyLastLine="1"/>
    </xf>
    <xf numFmtId="0" fontId="14" fillId="3" borderId="48" xfId="5" quotePrefix="1" applyFont="1" applyFill="1" applyBorder="1" applyAlignment="1">
      <alignment horizontal="center" vertical="center" wrapText="1" justifyLastLine="1"/>
    </xf>
    <xf numFmtId="4" fontId="14" fillId="3" borderId="48" xfId="6" applyNumberFormat="1" applyFont="1" applyFill="1" applyBorder="1" applyAlignment="1">
      <alignment horizontal="center" vertical="center"/>
    </xf>
    <xf numFmtId="4" fontId="14" fillId="3" borderId="49" xfId="6" applyNumberFormat="1" applyFont="1" applyFill="1" applyBorder="1" applyAlignment="1">
      <alignment horizontal="center" vertical="center"/>
    </xf>
    <xf numFmtId="0" fontId="2" fillId="5" borderId="61" xfId="0" applyFont="1" applyFill="1" applyBorder="1" applyAlignment="1">
      <alignment horizontal="center" vertical="center"/>
    </xf>
    <xf numFmtId="0" fontId="3" fillId="5" borderId="51" xfId="0" applyFont="1" applyFill="1" applyBorder="1" applyAlignment="1">
      <alignment horizontal="center" vertical="center" wrapText="1"/>
    </xf>
    <xf numFmtId="0" fontId="3" fillId="5" borderId="0" xfId="0" applyFont="1" applyFill="1" applyAlignment="1">
      <alignment horizontal="center" vertical="center" wrapText="1"/>
    </xf>
    <xf numFmtId="0" fontId="14" fillId="0" borderId="55" xfId="5" quotePrefix="1" applyFont="1" applyFill="1" applyBorder="1" applyAlignment="1">
      <alignment horizontal="left" vertical="center" indent="5" justifyLastLine="1"/>
    </xf>
    <xf numFmtId="0" fontId="21" fillId="0" borderId="55" xfId="5" quotePrefix="1" applyFill="1" applyBorder="1" applyAlignment="1">
      <alignment horizontal="left" vertical="center" wrapText="1" justifyLastLine="1"/>
    </xf>
    <xf numFmtId="3" fontId="21" fillId="0" borderId="55" xfId="6" applyNumberFormat="1" applyBorder="1">
      <alignment horizontal="right" vertical="center"/>
    </xf>
    <xf numFmtId="0" fontId="14" fillId="2" borderId="1" xfId="5" quotePrefix="1" applyFont="1" applyFill="1" applyBorder="1" applyAlignment="1">
      <alignment horizontal="center" vertical="center" justifyLastLine="1"/>
    </xf>
    <xf numFmtId="0" fontId="24" fillId="3" borderId="2" xfId="5" quotePrefix="1" applyFont="1" applyFill="1" applyBorder="1" applyAlignment="1">
      <alignment horizontal="center" vertical="center" wrapText="1" justifyLastLine="1"/>
    </xf>
    <xf numFmtId="4" fontId="24" fillId="3" borderId="2" xfId="6" applyNumberFormat="1" applyFont="1" applyFill="1" applyBorder="1" applyAlignment="1">
      <alignment horizontal="center" vertical="center"/>
    </xf>
    <xf numFmtId="4" fontId="24" fillId="3" borderId="3" xfId="6" applyNumberFormat="1" applyFont="1" applyFill="1" applyBorder="1" applyAlignment="1">
      <alignment horizontal="center" vertical="center"/>
    </xf>
    <xf numFmtId="0" fontId="14" fillId="5" borderId="28" xfId="5" quotePrefix="1" applyFont="1" applyFill="1" applyBorder="1" applyAlignment="1">
      <alignment horizontal="left" vertical="center" indent="5" justifyLastLine="1"/>
    </xf>
    <xf numFmtId="0" fontId="21" fillId="0" borderId="28" xfId="5" quotePrefix="1" applyFill="1" applyBorder="1" applyAlignment="1">
      <alignment horizontal="left" vertical="center" wrapText="1" justifyLastLine="1"/>
    </xf>
    <xf numFmtId="3" fontId="21" fillId="0" borderId="28" xfId="6" applyNumberFormat="1" applyBorder="1">
      <alignment horizontal="right" vertical="center"/>
    </xf>
    <xf numFmtId="0" fontId="3" fillId="3" borderId="24" xfId="0" applyFont="1" applyFill="1" applyBorder="1" applyAlignment="1">
      <alignment horizontal="center" vertical="center" wrapText="1"/>
    </xf>
    <xf numFmtId="49" fontId="3" fillId="3" borderId="16" xfId="0" applyNumberFormat="1" applyFont="1" applyFill="1" applyBorder="1" applyAlignment="1">
      <alignment horizontal="center" vertical="center" wrapText="1"/>
    </xf>
    <xf numFmtId="49" fontId="3" fillId="3" borderId="34" xfId="0" applyNumberFormat="1" applyFont="1" applyFill="1" applyBorder="1" applyAlignment="1">
      <alignment horizontal="center" vertical="center" wrapText="1"/>
    </xf>
    <xf numFmtId="2" fontId="14" fillId="3" borderId="2" xfId="5" quotePrefix="1" applyNumberFormat="1" applyFont="1" applyFill="1" applyBorder="1" applyAlignment="1">
      <alignment horizontal="center" vertical="center" wrapText="1" justifyLastLine="1"/>
    </xf>
    <xf numFmtId="164" fontId="14" fillId="3" borderId="2" xfId="5" quotePrefix="1" applyNumberFormat="1" applyFont="1" applyFill="1" applyBorder="1" applyAlignment="1">
      <alignment horizontal="center" vertical="center" wrapText="1" justifyLastLine="1"/>
    </xf>
    <xf numFmtId="164" fontId="14" fillId="3" borderId="2" xfId="6" applyNumberFormat="1" applyFont="1" applyFill="1" applyBorder="1" applyAlignment="1">
      <alignment horizontal="center" vertical="center"/>
    </xf>
    <xf numFmtId="164" fontId="14" fillId="3" borderId="3" xfId="6" applyNumberFormat="1" applyFont="1" applyFill="1" applyBorder="1" applyAlignment="1">
      <alignment horizontal="center" vertical="center"/>
    </xf>
    <xf numFmtId="0" fontId="14" fillId="0" borderId="28" xfId="5" quotePrefix="1" applyFont="1" applyFill="1" applyBorder="1" applyAlignment="1">
      <alignment horizontal="left" vertical="center" indent="5" justifyLastLine="1"/>
    </xf>
    <xf numFmtId="0" fontId="14" fillId="0" borderId="12" xfId="5" quotePrefix="1" applyFont="1" applyFill="1" applyBorder="1" applyAlignment="1">
      <alignment horizontal="left" vertical="center" indent="5" justifyLastLine="1"/>
    </xf>
    <xf numFmtId="0" fontId="21" fillId="0" borderId="12" xfId="5" quotePrefix="1" applyFill="1" applyBorder="1" applyAlignment="1">
      <alignment horizontal="left" vertical="center" wrapText="1" justifyLastLine="1"/>
    </xf>
    <xf numFmtId="3" fontId="21" fillId="0" borderId="12" xfId="6" applyNumberFormat="1" applyBorder="1">
      <alignment horizontal="right" vertical="center"/>
    </xf>
    <xf numFmtId="0" fontId="15" fillId="2" borderId="12" xfId="5" quotePrefix="1" applyFont="1" applyFill="1" applyBorder="1" applyAlignment="1">
      <alignment horizontal="center" vertical="center" justifyLastLine="1"/>
    </xf>
    <xf numFmtId="0" fontId="14" fillId="3" borderId="12" xfId="5" quotePrefix="1" applyFont="1" applyFill="1" applyBorder="1" applyAlignment="1">
      <alignment horizontal="center" vertical="center" wrapText="1" justifyLastLine="1"/>
    </xf>
    <xf numFmtId="164" fontId="14" fillId="3" borderId="12" xfId="6" applyNumberFormat="1" applyFont="1" applyFill="1" applyBorder="1" applyAlignment="1">
      <alignment horizontal="center" vertical="center"/>
    </xf>
    <xf numFmtId="3" fontId="3" fillId="3" borderId="9" xfId="0" applyNumberFormat="1" applyFont="1" applyFill="1" applyBorder="1" applyAlignment="1">
      <alignment horizontal="center" vertical="center" wrapText="1"/>
    </xf>
    <xf numFmtId="0" fontId="3" fillId="0" borderId="0" xfId="0" applyFont="1" applyAlignment="1">
      <alignment horizontal="center" vertical="center" wrapText="1"/>
    </xf>
    <xf numFmtId="0" fontId="2" fillId="0" borderId="47" xfId="0" applyFont="1" applyBorder="1" applyAlignment="1">
      <alignment horizontal="center" vertical="center"/>
    </xf>
    <xf numFmtId="0" fontId="3" fillId="0" borderId="2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3" fontId="3" fillId="0" borderId="5"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0" fontId="14" fillId="2" borderId="1" xfId="5" quotePrefix="1" applyFont="1" applyFill="1" applyBorder="1" applyAlignment="1">
      <alignment horizontal="left" vertical="center" indent="5" justifyLastLine="1"/>
    </xf>
    <xf numFmtId="0" fontId="2" fillId="5" borderId="47" xfId="0" applyFont="1" applyFill="1" applyBorder="1" applyAlignment="1">
      <alignment horizontal="center" vertical="center"/>
    </xf>
    <xf numFmtId="0" fontId="3" fillId="5" borderId="28"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5" borderId="47" xfId="0" applyFont="1" applyFill="1" applyBorder="1" applyAlignment="1">
      <alignment horizontal="center" vertical="center" wrapText="1"/>
    </xf>
    <xf numFmtId="169" fontId="3" fillId="5" borderId="5" xfId="0" applyNumberFormat="1" applyFont="1" applyFill="1" applyBorder="1" applyAlignment="1">
      <alignment horizontal="center" vertical="center" wrapText="1"/>
    </xf>
    <xf numFmtId="169" fontId="3" fillId="5" borderId="6" xfId="0" applyNumberFormat="1" applyFont="1" applyFill="1" applyBorder="1" applyAlignment="1">
      <alignment horizontal="center" vertical="center" wrapText="1"/>
    </xf>
    <xf numFmtId="0" fontId="14" fillId="3" borderId="2" xfId="5" quotePrefix="1" applyFont="1" applyFill="1" applyBorder="1" applyAlignment="1">
      <alignment horizontal="left" vertical="center" wrapText="1" justifyLastLine="1"/>
    </xf>
    <xf numFmtId="4" fontId="14" fillId="3" borderId="12" xfId="6" applyNumberFormat="1" applyFont="1" applyFill="1" applyBorder="1" applyAlignment="1">
      <alignment horizontal="center" vertical="center"/>
    </xf>
    <xf numFmtId="0" fontId="3" fillId="0" borderId="47" xfId="0"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3" fontId="14" fillId="3" borderId="2" xfId="6" applyNumberFormat="1" applyFont="1" applyFill="1" applyBorder="1" applyAlignment="1">
      <alignment horizontal="center" vertical="center"/>
    </xf>
    <xf numFmtId="3" fontId="14" fillId="3" borderId="3" xfId="6" applyNumberFormat="1" applyFont="1" applyFill="1" applyBorder="1" applyAlignment="1">
      <alignment horizontal="center" vertical="center"/>
    </xf>
    <xf numFmtId="168" fontId="15" fillId="2" borderId="1" xfId="4" quotePrefix="1" applyNumberFormat="1" applyFont="1" applyFill="1" applyBorder="1" applyAlignment="1">
      <alignment horizontal="center" vertical="center" justifyLastLine="1"/>
    </xf>
    <xf numFmtId="0" fontId="14" fillId="3" borderId="2" xfId="4" quotePrefix="1" applyFont="1" applyFill="1" applyBorder="1" applyAlignment="1">
      <alignment horizontal="center" vertical="center" wrapText="1" justifyLastLine="1"/>
    </xf>
    <xf numFmtId="4" fontId="14" fillId="3" borderId="2" xfId="3" applyNumberFormat="1" applyFont="1" applyFill="1" applyBorder="1" applyAlignment="1">
      <alignment horizontal="center" vertical="center"/>
    </xf>
    <xf numFmtId="4" fontId="14" fillId="3" borderId="3" xfId="3" applyNumberFormat="1" applyFont="1" applyFill="1" applyBorder="1" applyAlignment="1">
      <alignment horizontal="center" vertical="center"/>
    </xf>
    <xf numFmtId="3" fontId="3" fillId="5" borderId="5" xfId="0" applyNumberFormat="1" applyFont="1" applyFill="1" applyBorder="1" applyAlignment="1">
      <alignment horizontal="center" vertical="center" wrapText="1"/>
    </xf>
    <xf numFmtId="3" fontId="3" fillId="5" borderId="6" xfId="0" applyNumberFormat="1" applyFont="1" applyFill="1" applyBorder="1" applyAlignment="1">
      <alignment horizontal="center" vertical="center" wrapText="1"/>
    </xf>
    <xf numFmtId="0" fontId="15" fillId="5" borderId="55" xfId="5" quotePrefix="1" applyFont="1" applyFill="1" applyBorder="1" applyAlignment="1">
      <alignment horizontal="center" vertical="center" justifyLastLine="1"/>
    </xf>
    <xf numFmtId="0" fontId="14" fillId="5" borderId="55" xfId="5" quotePrefix="1" applyFont="1" applyFill="1" applyBorder="1" applyAlignment="1">
      <alignment horizontal="center" vertical="center" wrapText="1" justifyLastLine="1"/>
    </xf>
    <xf numFmtId="3" fontId="14" fillId="5" borderId="55" xfId="6" applyNumberFormat="1" applyFont="1" applyFill="1" applyBorder="1" applyAlignment="1">
      <alignment horizontal="center" vertical="center"/>
    </xf>
    <xf numFmtId="0" fontId="3" fillId="5" borderId="55"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15" fillId="5" borderId="28" xfId="5" quotePrefix="1" applyFont="1" applyFill="1" applyBorder="1" applyAlignment="1">
      <alignment horizontal="center" vertical="center" justifyLastLine="1"/>
    </xf>
    <xf numFmtId="0" fontId="14" fillId="5" borderId="28" xfId="5" quotePrefix="1" applyFont="1" applyFill="1" applyBorder="1" applyAlignment="1">
      <alignment horizontal="center" vertical="center" wrapText="1" justifyLastLine="1"/>
    </xf>
    <xf numFmtId="3" fontId="14" fillId="5" borderId="28" xfId="6" applyNumberFormat="1" applyFont="1" applyFill="1" applyBorder="1" applyAlignment="1">
      <alignment horizontal="center" vertical="center"/>
    </xf>
    <xf numFmtId="3" fontId="14" fillId="3" borderId="2" xfId="3" applyNumberFormat="1" applyFont="1" applyFill="1" applyBorder="1" applyAlignment="1">
      <alignment horizontal="center" vertical="center"/>
    </xf>
    <xf numFmtId="3" fontId="14" fillId="3" borderId="3" xfId="3" applyNumberFormat="1" applyFont="1" applyFill="1" applyBorder="1" applyAlignment="1">
      <alignment horizontal="center" vertical="center"/>
    </xf>
    <xf numFmtId="0" fontId="3" fillId="5" borderId="60" xfId="0" applyFont="1" applyFill="1" applyBorder="1" applyAlignment="1">
      <alignment horizontal="center" vertical="center" wrapText="1"/>
    </xf>
    <xf numFmtId="3" fontId="3" fillId="3" borderId="19" xfId="0" applyNumberFormat="1" applyFont="1" applyFill="1" applyBorder="1" applyAlignment="1">
      <alignment horizontal="center" vertical="center" wrapText="1"/>
    </xf>
    <xf numFmtId="3" fontId="3" fillId="3" borderId="11" xfId="0" applyNumberFormat="1" applyFont="1" applyFill="1" applyBorder="1" applyAlignment="1">
      <alignment horizontal="center" vertical="center" wrapText="1"/>
    </xf>
    <xf numFmtId="168" fontId="15" fillId="2" borderId="35" xfId="4" quotePrefix="1" applyNumberFormat="1" applyFont="1" applyFill="1" applyBorder="1" applyAlignment="1">
      <alignment horizontal="center" vertical="center" justifyLastLine="1"/>
    </xf>
    <xf numFmtId="0" fontId="15" fillId="3" borderId="62" xfId="4" quotePrefix="1" applyFont="1" applyFill="1" applyBorder="1" applyAlignment="1">
      <alignment horizontal="center" vertical="center" wrapText="1" justifyLastLine="1"/>
    </xf>
    <xf numFmtId="4" fontId="15" fillId="3" borderId="62" xfId="3" applyNumberFormat="1" applyFont="1" applyFill="1" applyBorder="1" applyAlignment="1">
      <alignment horizontal="center" vertical="center"/>
    </xf>
    <xf numFmtId="4" fontId="15" fillId="3" borderId="63" xfId="3" applyNumberFormat="1" applyFont="1" applyFill="1" applyBorder="1" applyAlignment="1">
      <alignment horizontal="center" vertical="center"/>
    </xf>
    <xf numFmtId="0" fontId="15" fillId="2" borderId="22" xfId="5" quotePrefix="1" applyFont="1" applyFill="1" applyBorder="1" applyAlignment="1">
      <alignment horizontal="center" vertical="center" justifyLastLine="1"/>
    </xf>
    <xf numFmtId="0" fontId="14" fillId="3" borderId="23" xfId="5" quotePrefix="1" applyFont="1" applyFill="1" applyBorder="1" applyAlignment="1">
      <alignment horizontal="center" vertical="center" wrapText="1" justifyLastLine="1"/>
    </xf>
    <xf numFmtId="4" fontId="14" fillId="3" borderId="23" xfId="6" applyNumberFormat="1" applyFont="1" applyFill="1" applyBorder="1" applyAlignment="1">
      <alignment horizontal="center" vertical="center"/>
    </xf>
    <xf numFmtId="4" fontId="14" fillId="3" borderId="24" xfId="6" applyNumberFormat="1" applyFont="1" applyFill="1" applyBorder="1" applyAlignment="1">
      <alignment horizontal="center" vertical="center"/>
    </xf>
    <xf numFmtId="168" fontId="15" fillId="2" borderId="12" xfId="7" quotePrefix="1" applyNumberFormat="1" applyFont="1" applyFill="1" applyBorder="1" applyAlignment="1">
      <alignment horizontal="center" vertical="center" justifyLastLine="1"/>
    </xf>
    <xf numFmtId="0" fontId="14" fillId="11" borderId="12" xfId="7" quotePrefix="1" applyFont="1" applyFill="1" applyBorder="1" applyAlignment="1">
      <alignment horizontal="center" vertical="center" wrapText="1" justifyLastLine="1"/>
    </xf>
    <xf numFmtId="3" fontId="14" fillId="11" borderId="12" xfId="3" applyNumberFormat="1" applyFont="1" applyFill="1" applyBorder="1" applyAlignment="1">
      <alignment horizontal="center" vertical="center"/>
    </xf>
    <xf numFmtId="3" fontId="3" fillId="5" borderId="28" xfId="0" applyNumberFormat="1" applyFont="1" applyFill="1" applyBorder="1" applyAlignment="1">
      <alignment horizontal="center" vertical="center" wrapText="1"/>
    </xf>
    <xf numFmtId="0" fontId="2" fillId="5" borderId="42" xfId="0" applyFont="1" applyFill="1" applyBorder="1" applyAlignment="1">
      <alignment vertical="center"/>
    </xf>
    <xf numFmtId="168" fontId="15" fillId="2" borderId="1" xfId="7" quotePrefix="1" applyNumberFormat="1" applyFont="1" applyFill="1" applyBorder="1" applyAlignment="1">
      <alignment horizontal="center" vertical="center" justifyLastLine="1"/>
    </xf>
    <xf numFmtId="0" fontId="14" fillId="11" borderId="2" xfId="7" quotePrefix="1" applyFont="1" applyFill="1" applyBorder="1" applyAlignment="1">
      <alignment horizontal="center" vertical="center" wrapText="1" justifyLastLine="1"/>
    </xf>
    <xf numFmtId="4" fontId="14" fillId="11" borderId="2" xfId="3" applyNumberFormat="1" applyFont="1" applyFill="1" applyBorder="1" applyAlignment="1">
      <alignment horizontal="center" vertical="center"/>
    </xf>
    <xf numFmtId="4" fontId="14" fillId="11" borderId="3" xfId="3" applyNumberFormat="1" applyFont="1" applyFill="1" applyBorder="1" applyAlignment="1">
      <alignment horizontal="center" vertical="center"/>
    </xf>
    <xf numFmtId="0" fontId="2" fillId="0" borderId="44" xfId="0" applyFont="1" applyBorder="1" applyAlignment="1">
      <alignment horizontal="center" vertical="center"/>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1" xfId="0" applyFont="1" applyBorder="1" applyAlignment="1">
      <alignment horizontal="center" vertical="center" wrapText="1"/>
    </xf>
    <xf numFmtId="0" fontId="3" fillId="5" borderId="52" xfId="0" applyFont="1" applyFill="1" applyBorder="1" applyAlignment="1">
      <alignment horizontal="center" vertical="center" wrapText="1"/>
    </xf>
    <xf numFmtId="3" fontId="14" fillId="11" borderId="2" xfId="3" applyNumberFormat="1" applyFont="1" applyFill="1" applyBorder="1" applyAlignment="1">
      <alignment horizontal="center" vertical="center"/>
    </xf>
    <xf numFmtId="0" fontId="3" fillId="0" borderId="44" xfId="0" applyFont="1" applyBorder="1" applyAlignment="1">
      <alignment horizontal="center" vertical="center" wrapText="1"/>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3" fillId="2" borderId="25" xfId="0" applyFont="1" applyFill="1" applyBorder="1" applyAlignment="1">
      <alignment horizontal="center" vertical="center" wrapText="1"/>
    </xf>
    <xf numFmtId="0" fontId="2" fillId="2" borderId="50" xfId="0" applyFont="1" applyFill="1" applyBorder="1" applyAlignment="1">
      <alignment horizontal="center" vertical="center"/>
    </xf>
    <xf numFmtId="3" fontId="3" fillId="5" borderId="55" xfId="0" applyNumberFormat="1" applyFont="1" applyFill="1" applyBorder="1" applyAlignment="1">
      <alignment horizontal="center" vertical="center" wrapText="1"/>
    </xf>
    <xf numFmtId="3" fontId="3" fillId="0" borderId="28" xfId="0" applyNumberFormat="1" applyFont="1" applyBorder="1" applyAlignment="1">
      <alignment horizontal="center" vertical="center" wrapText="1"/>
    </xf>
    <xf numFmtId="0" fontId="2" fillId="2" borderId="62" xfId="0" applyFont="1" applyFill="1" applyBorder="1" applyAlignment="1">
      <alignment horizontal="center" vertical="center"/>
    </xf>
    <xf numFmtId="168" fontId="15" fillId="2" borderId="22" xfId="7" quotePrefix="1" applyNumberFormat="1" applyFont="1" applyFill="1" applyBorder="1" applyAlignment="1">
      <alignment horizontal="center" vertical="center" justifyLastLine="1"/>
    </xf>
    <xf numFmtId="0" fontId="14" fillId="11" borderId="23" xfId="7" quotePrefix="1" applyFont="1" applyFill="1" applyBorder="1" applyAlignment="1">
      <alignment horizontal="center" vertical="center" wrapText="1" justifyLastLine="1"/>
    </xf>
    <xf numFmtId="4" fontId="14" fillId="11" borderId="23" xfId="3" applyNumberFormat="1" applyFont="1" applyFill="1" applyBorder="1" applyAlignment="1">
      <alignment horizontal="center" vertical="center"/>
    </xf>
    <xf numFmtId="4" fontId="14" fillId="11" borderId="24" xfId="3" applyNumberFormat="1" applyFont="1" applyFill="1" applyBorder="1" applyAlignment="1">
      <alignment horizontal="center" vertical="center"/>
    </xf>
    <xf numFmtId="168" fontId="15" fillId="2" borderId="22" xfId="4" quotePrefix="1" applyNumberFormat="1" applyFont="1" applyFill="1" applyBorder="1" applyAlignment="1">
      <alignment horizontal="center" vertical="center" justifyLastLine="1"/>
    </xf>
    <xf numFmtId="0" fontId="14" fillId="3" borderId="23" xfId="4" quotePrefix="1" applyFont="1" applyFill="1" applyBorder="1" applyAlignment="1">
      <alignment horizontal="center" vertical="center" wrapText="1" justifyLastLine="1"/>
    </xf>
    <xf numFmtId="4" fontId="14" fillId="3" borderId="23" xfId="3" applyNumberFormat="1" applyFont="1" applyFill="1" applyBorder="1" applyAlignment="1">
      <alignment horizontal="center" vertical="center"/>
    </xf>
    <xf numFmtId="4" fontId="14" fillId="3" borderId="18" xfId="6" applyNumberFormat="1" applyFont="1" applyFill="1" applyBorder="1" applyAlignment="1">
      <alignment horizontal="center" vertical="center"/>
    </xf>
    <xf numFmtId="4" fontId="14" fillId="3" borderId="16" xfId="6" applyNumberFormat="1" applyFont="1" applyFill="1" applyBorder="1" applyAlignment="1">
      <alignment horizontal="center" vertical="center"/>
    </xf>
    <xf numFmtId="0" fontId="3" fillId="2" borderId="13" xfId="0" applyFont="1" applyFill="1" applyBorder="1" applyAlignment="1">
      <alignment horizontal="center" vertical="center" wrapText="1"/>
    </xf>
    <xf numFmtId="4" fontId="14" fillId="11" borderId="12" xfId="3" applyNumberFormat="1" applyFont="1" applyFill="1" applyBorder="1" applyAlignment="1">
      <alignment horizontal="center" vertical="center"/>
    </xf>
    <xf numFmtId="168" fontId="15" fillId="2" borderId="12" xfId="4" quotePrefix="1" applyNumberFormat="1" applyFont="1" applyFill="1" applyBorder="1" applyAlignment="1">
      <alignment horizontal="center" vertical="center" justifyLastLine="1"/>
    </xf>
    <xf numFmtId="0" fontId="25" fillId="12" borderId="1" xfId="0" applyFont="1" applyFill="1" applyBorder="1" applyAlignment="1">
      <alignment horizontal="center" vertical="center"/>
    </xf>
    <xf numFmtId="0" fontId="25" fillId="12" borderId="2" xfId="0" applyFont="1" applyFill="1" applyBorder="1" applyAlignment="1">
      <alignment horizontal="center" vertical="center"/>
    </xf>
    <xf numFmtId="0" fontId="25" fillId="12" borderId="2"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22" fillId="12" borderId="8" xfId="0" applyFont="1" applyFill="1" applyBorder="1" applyAlignment="1">
      <alignment horizontal="center" vertical="center"/>
    </xf>
    <xf numFmtId="0" fontId="22" fillId="13" borderId="20" xfId="0" applyFont="1" applyFill="1" applyBorder="1" applyAlignment="1">
      <alignment horizontal="center" vertical="center" wrapText="1"/>
    </xf>
    <xf numFmtId="4" fontId="22" fillId="13" borderId="20" xfId="0" applyNumberFormat="1" applyFont="1" applyFill="1" applyBorder="1" applyAlignment="1">
      <alignment horizontal="center" vertical="center" wrapText="1"/>
    </xf>
    <xf numFmtId="4" fontId="22" fillId="13" borderId="34" xfId="0" applyNumberFormat="1" applyFont="1" applyFill="1" applyBorder="1" applyAlignment="1">
      <alignment horizontal="center" vertical="center" wrapText="1"/>
    </xf>
    <xf numFmtId="0" fontId="22" fillId="12" borderId="4" xfId="0" applyFont="1" applyFill="1" applyBorder="1" applyAlignment="1">
      <alignment horizontal="center" vertical="center" wrapText="1"/>
    </xf>
    <xf numFmtId="0" fontId="22" fillId="12" borderId="17" xfId="0" applyFont="1" applyFill="1" applyBorder="1" applyAlignment="1">
      <alignment horizontal="center" vertical="center" wrapText="1"/>
    </xf>
    <xf numFmtId="0" fontId="25" fillId="12" borderId="4" xfId="0" applyFont="1" applyFill="1" applyBorder="1" applyAlignment="1">
      <alignment horizontal="center" vertical="center"/>
    </xf>
    <xf numFmtId="0" fontId="25" fillId="12" borderId="8" xfId="0" applyFont="1" applyFill="1" applyBorder="1" applyAlignment="1">
      <alignment horizontal="center" vertical="center"/>
    </xf>
    <xf numFmtId="0" fontId="29" fillId="0" borderId="0" xfId="0" applyFont="1"/>
    <xf numFmtId="49" fontId="22" fillId="13" borderId="20" xfId="0" applyNumberFormat="1" applyFont="1" applyFill="1" applyBorder="1" applyAlignment="1">
      <alignment horizontal="center" vertical="center" wrapText="1"/>
    </xf>
    <xf numFmtId="0" fontId="25" fillId="15" borderId="0" xfId="0" applyFont="1" applyFill="1" applyAlignment="1">
      <alignment horizontal="center" vertical="center" wrapText="1"/>
    </xf>
    <xf numFmtId="3" fontId="22" fillId="15" borderId="0" xfId="0" applyNumberFormat="1" applyFont="1" applyFill="1" applyAlignment="1">
      <alignment horizontal="center" vertical="center"/>
    </xf>
    <xf numFmtId="0" fontId="22" fillId="13" borderId="12" xfId="0" applyFont="1" applyFill="1" applyBorder="1" applyAlignment="1">
      <alignment vertical="center" wrapText="1"/>
    </xf>
    <xf numFmtId="0" fontId="22" fillId="13" borderId="16" xfId="0" applyFont="1" applyFill="1" applyBorder="1" applyAlignment="1">
      <alignment vertical="center" wrapText="1"/>
    </xf>
    <xf numFmtId="0" fontId="22" fillId="13" borderId="12" xfId="0" applyFont="1" applyFill="1" applyBorder="1" applyAlignment="1">
      <alignment horizontal="center" vertical="center"/>
    </xf>
    <xf numFmtId="0" fontId="22" fillId="13" borderId="16" xfId="0" applyFont="1" applyFill="1" applyBorder="1" applyAlignment="1">
      <alignment horizontal="center" vertical="center"/>
    </xf>
    <xf numFmtId="3" fontId="22" fillId="13" borderId="12" xfId="0" applyNumberFormat="1" applyFont="1" applyFill="1" applyBorder="1" applyAlignment="1">
      <alignment horizontal="center" vertical="center"/>
    </xf>
    <xf numFmtId="3" fontId="22" fillId="13" borderId="16" xfId="0" applyNumberFormat="1" applyFont="1" applyFill="1" applyBorder="1" applyAlignment="1">
      <alignment horizontal="center" vertical="center"/>
    </xf>
    <xf numFmtId="3" fontId="22" fillId="13" borderId="20" xfId="0" applyNumberFormat="1" applyFont="1" applyFill="1" applyBorder="1" applyAlignment="1">
      <alignment horizontal="center" vertical="center"/>
    </xf>
    <xf numFmtId="3" fontId="22" fillId="13" borderId="34" xfId="0" applyNumberFormat="1" applyFont="1" applyFill="1" applyBorder="1" applyAlignment="1">
      <alignment horizontal="center" vertical="center"/>
    </xf>
    <xf numFmtId="0" fontId="0" fillId="5" borderId="0" xfId="0" applyFill="1"/>
    <xf numFmtId="0" fontId="2" fillId="5" borderId="64" xfId="0" applyFont="1" applyFill="1" applyBorder="1" applyAlignment="1">
      <alignment horizontal="center" vertical="center"/>
    </xf>
    <xf numFmtId="3" fontId="3" fillId="5" borderId="0" xfId="0" applyNumberFormat="1" applyFont="1" applyFill="1" applyBorder="1" applyAlignment="1">
      <alignment horizontal="center" vertical="center"/>
    </xf>
    <xf numFmtId="3" fontId="3" fillId="5" borderId="52" xfId="0" applyNumberFormat="1" applyFont="1" applyFill="1" applyBorder="1" applyAlignment="1">
      <alignment horizontal="center" vertical="center"/>
    </xf>
    <xf numFmtId="0" fontId="3" fillId="5" borderId="51"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2" xfId="0" applyFont="1" applyFill="1" applyBorder="1" applyAlignment="1">
      <alignment horizontal="center" vertical="center"/>
    </xf>
    <xf numFmtId="3" fontId="3" fillId="3" borderId="12"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0" fillId="0" borderId="58" xfId="0" applyBorder="1"/>
    <xf numFmtId="0" fontId="0" fillId="0" borderId="42" xfId="0" applyBorder="1"/>
    <xf numFmtId="0" fontId="0" fillId="0" borderId="43" xfId="0" applyBorder="1"/>
    <xf numFmtId="0" fontId="15" fillId="2" borderId="8" xfId="0" applyFont="1" applyFill="1" applyBorder="1" applyAlignment="1">
      <alignment horizontal="center" vertical="center"/>
    </xf>
    <xf numFmtId="0" fontId="20" fillId="5" borderId="64" xfId="0" applyFont="1" applyFill="1" applyBorder="1" applyAlignment="1">
      <alignment horizontal="center" vertical="center" wrapText="1"/>
    </xf>
    <xf numFmtId="0" fontId="3" fillId="3" borderId="12" xfId="0" applyFont="1" applyFill="1" applyBorder="1" applyAlignment="1">
      <alignment horizontal="center" vertical="center" wrapText="1" shrinkToFit="1"/>
    </xf>
    <xf numFmtId="1" fontId="3" fillId="3" borderId="18" xfId="0" applyNumberFormat="1" applyFont="1" applyFill="1" applyBorder="1" applyAlignment="1">
      <alignment horizontal="center" vertical="center"/>
    </xf>
    <xf numFmtId="1" fontId="3" fillId="3" borderId="19" xfId="0" applyNumberFormat="1" applyFont="1" applyFill="1" applyBorder="1" applyAlignment="1">
      <alignment horizontal="center" vertical="center"/>
    </xf>
    <xf numFmtId="1" fontId="3" fillId="3" borderId="9" xfId="0" applyNumberFormat="1" applyFont="1" applyFill="1" applyBorder="1" applyAlignment="1">
      <alignment horizontal="center" vertical="center"/>
    </xf>
    <xf numFmtId="1" fontId="3" fillId="3" borderId="11" xfId="0" applyNumberFormat="1" applyFont="1" applyFill="1" applyBorder="1" applyAlignment="1">
      <alignment horizontal="center" vertical="center"/>
    </xf>
    <xf numFmtId="3" fontId="14" fillId="3" borderId="9" xfId="0" applyNumberFormat="1" applyFont="1" applyFill="1" applyBorder="1" applyAlignment="1">
      <alignment horizontal="center" vertical="center"/>
    </xf>
    <xf numFmtId="3" fontId="14" fillId="3" borderId="10" xfId="0" applyNumberFormat="1" applyFont="1" applyFill="1" applyBorder="1" applyAlignment="1">
      <alignment horizontal="center" vertical="center"/>
    </xf>
    <xf numFmtId="3" fontId="14" fillId="3" borderId="11" xfId="0" applyNumberFormat="1"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3" fillId="3" borderId="18" xfId="0" applyFont="1" applyFill="1" applyBorder="1" applyAlignment="1">
      <alignment horizontal="center" vertical="center" wrapText="1"/>
    </xf>
    <xf numFmtId="0" fontId="0" fillId="0" borderId="21" xfId="0" applyBorder="1" applyAlignment="1">
      <alignment horizontal="center" vertical="center"/>
    </xf>
    <xf numFmtId="0" fontId="0" fillId="0" borderId="19" xfId="0" applyBorder="1" applyAlignment="1">
      <alignment horizontal="center" vertical="center"/>
    </xf>
    <xf numFmtId="0" fontId="14" fillId="3" borderId="18"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3" fillId="3" borderId="18" xfId="0" applyFont="1" applyFill="1" applyBorder="1" applyAlignment="1">
      <alignment horizontal="center" vertical="center" wrapText="1" shrinkToFit="1"/>
    </xf>
    <xf numFmtId="0" fontId="3" fillId="3" borderId="19" xfId="0" applyFont="1" applyFill="1" applyBorder="1" applyAlignment="1">
      <alignment horizontal="center" vertical="center" wrapText="1" shrinkToFit="1"/>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3" fillId="3" borderId="2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3" fillId="3" borderId="12" xfId="0" applyFont="1" applyFill="1" applyBorder="1" applyAlignment="1">
      <alignment horizontal="left" vertical="center"/>
    </xf>
    <xf numFmtId="0" fontId="3" fillId="3" borderId="16" xfId="0" applyFont="1" applyFill="1" applyBorder="1" applyAlignment="1">
      <alignment horizontal="left" vertical="center"/>
    </xf>
    <xf numFmtId="0" fontId="3" fillId="3" borderId="21" xfId="0" applyFont="1" applyFill="1" applyBorder="1" applyAlignment="1">
      <alignment horizontal="center" vertical="center"/>
    </xf>
    <xf numFmtId="3" fontId="3" fillId="3" borderId="18" xfId="0" applyNumberFormat="1" applyFont="1" applyFill="1" applyBorder="1" applyAlignment="1">
      <alignment horizontal="center" vertical="center"/>
    </xf>
    <xf numFmtId="3" fontId="3" fillId="3" borderId="21" xfId="0" applyNumberFormat="1" applyFont="1" applyFill="1" applyBorder="1" applyAlignment="1">
      <alignment horizontal="center" vertical="center"/>
    </xf>
    <xf numFmtId="3" fontId="3" fillId="3" borderId="19" xfId="0" applyNumberFormat="1" applyFont="1" applyFill="1" applyBorder="1" applyAlignment="1">
      <alignment horizontal="center" vertical="center"/>
    </xf>
    <xf numFmtId="3" fontId="14" fillId="3" borderId="18"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19" xfId="0" applyNumberFormat="1"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6" xfId="0" applyFont="1" applyFill="1" applyBorder="1" applyAlignment="1">
      <alignment horizontal="center" vertical="center"/>
    </xf>
    <xf numFmtId="0" fontId="14" fillId="3" borderId="18"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8"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19" xfId="0" applyFont="1" applyFill="1" applyBorder="1" applyAlignment="1">
      <alignment horizontal="center" vertical="center"/>
    </xf>
    <xf numFmtId="0" fontId="22" fillId="13" borderId="18" xfId="0" applyFont="1" applyFill="1" applyBorder="1" applyAlignment="1">
      <alignment horizontal="center" vertical="center" wrapText="1"/>
    </xf>
    <xf numFmtId="0" fontId="22" fillId="13" borderId="33" xfId="0" applyFont="1" applyFill="1" applyBorder="1" applyAlignment="1">
      <alignment horizontal="center" vertical="center" wrapText="1"/>
    </xf>
    <xf numFmtId="0" fontId="22" fillId="13" borderId="18" xfId="0" applyFont="1" applyFill="1" applyBorder="1" applyAlignment="1">
      <alignment horizontal="center" vertical="center"/>
    </xf>
    <xf numFmtId="0" fontId="22" fillId="13" borderId="33" xfId="0" applyFont="1" applyFill="1" applyBorder="1" applyAlignment="1">
      <alignment horizontal="center" vertical="center"/>
    </xf>
    <xf numFmtId="9" fontId="22" fillId="13" borderId="18" xfId="0" applyNumberFormat="1" applyFont="1" applyFill="1" applyBorder="1" applyAlignment="1">
      <alignment horizontal="center" vertical="center"/>
    </xf>
    <xf numFmtId="9" fontId="22" fillId="13" borderId="33" xfId="0" applyNumberFormat="1" applyFont="1" applyFill="1" applyBorder="1" applyAlignment="1">
      <alignment horizontal="center" vertical="center"/>
    </xf>
    <xf numFmtId="9" fontId="22" fillId="13" borderId="9" xfId="0" applyNumberFormat="1" applyFont="1" applyFill="1" applyBorder="1" applyAlignment="1">
      <alignment horizontal="center" vertical="center"/>
    </xf>
    <xf numFmtId="9" fontId="22" fillId="13" borderId="46" xfId="0" applyNumberFormat="1" applyFont="1" applyFill="1" applyBorder="1" applyAlignment="1">
      <alignment horizontal="center" vertical="center"/>
    </xf>
    <xf numFmtId="0" fontId="22" fillId="13" borderId="21" xfId="0" applyFont="1" applyFill="1" applyBorder="1" applyAlignment="1">
      <alignment horizontal="center" vertical="center" wrapText="1"/>
    </xf>
    <xf numFmtId="0" fontId="22" fillId="13" borderId="19" xfId="0" applyFont="1" applyFill="1" applyBorder="1" applyAlignment="1">
      <alignment horizontal="center" vertical="center" wrapText="1"/>
    </xf>
    <xf numFmtId="0" fontId="22" fillId="13" borderId="21" xfId="0" applyFont="1" applyFill="1" applyBorder="1" applyAlignment="1">
      <alignment horizontal="center" vertical="center"/>
    </xf>
    <xf numFmtId="0" fontId="22" fillId="13" borderId="19" xfId="0" applyFont="1" applyFill="1" applyBorder="1" applyAlignment="1">
      <alignment horizontal="center" vertical="center"/>
    </xf>
    <xf numFmtId="3" fontId="22" fillId="13" borderId="18" xfId="0" applyNumberFormat="1" applyFont="1" applyFill="1" applyBorder="1" applyAlignment="1">
      <alignment horizontal="center" vertical="center"/>
    </xf>
    <xf numFmtId="3" fontId="22" fillId="13" borderId="21" xfId="0" applyNumberFormat="1" applyFont="1" applyFill="1" applyBorder="1" applyAlignment="1">
      <alignment horizontal="center" vertical="center"/>
    </xf>
    <xf numFmtId="3" fontId="22" fillId="13" borderId="19" xfId="0" applyNumberFormat="1" applyFont="1" applyFill="1" applyBorder="1" applyAlignment="1">
      <alignment horizontal="center" vertical="center"/>
    </xf>
    <xf numFmtId="3" fontId="22" fillId="13" borderId="9" xfId="0" applyNumberFormat="1" applyFont="1" applyFill="1" applyBorder="1" applyAlignment="1">
      <alignment horizontal="center" vertical="center"/>
    </xf>
    <xf numFmtId="3" fontId="22" fillId="13" borderId="10" xfId="0" applyNumberFormat="1" applyFont="1" applyFill="1" applyBorder="1" applyAlignment="1">
      <alignment horizontal="center" vertical="center"/>
    </xf>
    <xf numFmtId="3" fontId="22" fillId="13" borderId="11" xfId="0" applyNumberFormat="1" applyFont="1" applyFill="1" applyBorder="1" applyAlignment="1">
      <alignment horizontal="center" vertical="center"/>
    </xf>
    <xf numFmtId="0" fontId="26" fillId="14" borderId="13" xfId="0" applyFont="1" applyFill="1" applyBorder="1" applyAlignment="1">
      <alignment horizontal="center" vertical="center"/>
    </xf>
    <xf numFmtId="0" fontId="26" fillId="14" borderId="14" xfId="0" applyFont="1" applyFill="1" applyBorder="1" applyAlignment="1">
      <alignment horizontal="center" vertical="center"/>
    </xf>
    <xf numFmtId="0" fontId="26" fillId="14" borderId="15" xfId="0" applyFont="1" applyFill="1" applyBorder="1" applyAlignment="1">
      <alignment horizontal="center" vertical="center"/>
    </xf>
    <xf numFmtId="0" fontId="22" fillId="13" borderId="12" xfId="0" applyFont="1" applyFill="1" applyBorder="1" applyAlignment="1">
      <alignment horizontal="center" vertical="center"/>
    </xf>
    <xf numFmtId="0" fontId="22" fillId="13" borderId="16" xfId="0" applyFont="1" applyFill="1" applyBorder="1" applyAlignment="1">
      <alignment horizontal="center" vertical="center"/>
    </xf>
    <xf numFmtId="0" fontId="22" fillId="13" borderId="12" xfId="0" applyFont="1" applyFill="1" applyBorder="1" applyAlignment="1">
      <alignment horizontal="left" vertical="center" wrapText="1"/>
    </xf>
    <xf numFmtId="0" fontId="22" fillId="13" borderId="12" xfId="0" applyFont="1" applyFill="1" applyBorder="1" applyAlignment="1">
      <alignment horizontal="left" vertical="center"/>
    </xf>
    <xf numFmtId="0" fontId="22" fillId="13" borderId="16" xfId="0" applyFont="1" applyFill="1" applyBorder="1" applyAlignment="1">
      <alignment horizontal="left" vertical="center"/>
    </xf>
    <xf numFmtId="3" fontId="22" fillId="13" borderId="33" xfId="0" applyNumberFormat="1" applyFont="1" applyFill="1" applyBorder="1" applyAlignment="1">
      <alignment horizontal="center" vertical="center"/>
    </xf>
    <xf numFmtId="3" fontId="22" fillId="13" borderId="46" xfId="0" applyNumberFormat="1" applyFont="1" applyFill="1" applyBorder="1" applyAlignment="1">
      <alignment horizontal="center" vertical="center"/>
    </xf>
    <xf numFmtId="0" fontId="22" fillId="13" borderId="12" xfId="0" applyFont="1" applyFill="1" applyBorder="1" applyAlignment="1">
      <alignment horizontal="center" vertical="center" wrapText="1"/>
    </xf>
    <xf numFmtId="3" fontId="3" fillId="3" borderId="9" xfId="0" applyNumberFormat="1"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8"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4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16"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1" xfId="0" applyFont="1" applyFill="1" applyBorder="1" applyAlignment="1">
      <alignment horizontal="center" vertical="center"/>
    </xf>
    <xf numFmtId="3" fontId="3" fillId="3" borderId="10" xfId="0" applyNumberFormat="1" applyFont="1" applyFill="1" applyBorder="1" applyAlignment="1">
      <alignment horizontal="center" vertical="center"/>
    </xf>
    <xf numFmtId="3" fontId="3" fillId="3" borderId="11" xfId="0" applyNumberFormat="1" applyFont="1" applyFill="1" applyBorder="1" applyAlignment="1">
      <alignment horizontal="center" vertical="center"/>
    </xf>
    <xf numFmtId="3" fontId="3" fillId="3" borderId="18" xfId="0" applyNumberFormat="1" applyFont="1" applyFill="1" applyBorder="1" applyAlignment="1">
      <alignment horizontal="center" vertical="center" wrapText="1"/>
    </xf>
    <xf numFmtId="0" fontId="0" fillId="0" borderId="19" xfId="0" applyBorder="1" applyAlignment="1">
      <alignment horizontal="center" vertical="center" wrapText="1"/>
    </xf>
    <xf numFmtId="0" fontId="0" fillId="0" borderId="11" xfId="0" applyBorder="1" applyAlignment="1">
      <alignment horizontal="center" vertical="center"/>
    </xf>
    <xf numFmtId="0" fontId="3" fillId="3" borderId="28" xfId="0" applyFont="1" applyFill="1" applyBorder="1" applyAlignment="1">
      <alignment horizontal="left" vertical="center" wrapText="1"/>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3" borderId="28"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23" xfId="0" applyBorder="1" applyAlignment="1">
      <alignment horizontal="center" vertical="center" wrapText="1"/>
    </xf>
    <xf numFmtId="0" fontId="0" fillId="0" borderId="55" xfId="0" applyBorder="1" applyAlignment="1">
      <alignment horizontal="center" vertical="center"/>
    </xf>
    <xf numFmtId="0" fontId="0" fillId="0" borderId="23" xfId="0" applyBorder="1" applyAlignment="1">
      <alignment horizontal="center" vertical="center"/>
    </xf>
    <xf numFmtId="0" fontId="3" fillId="3" borderId="29" xfId="0" applyFont="1" applyFill="1" applyBorder="1" applyAlignment="1">
      <alignment horizontal="center" vertical="center" wrapText="1"/>
    </xf>
    <xf numFmtId="0" fontId="0" fillId="0" borderId="56" xfId="0" applyBorder="1" applyAlignment="1">
      <alignment horizontal="center" vertical="center"/>
    </xf>
    <xf numFmtId="0" fontId="0" fillId="0" borderId="24" xfId="0"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0" xfId="0" applyFont="1" applyFill="1" applyAlignment="1">
      <alignment horizontal="center" vertical="center"/>
    </xf>
    <xf numFmtId="0" fontId="3" fillId="3" borderId="39"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3" fillId="3" borderId="21" xfId="0" applyFont="1" applyFill="1" applyBorder="1" applyAlignment="1">
      <alignment horizontal="left" vertical="center"/>
    </xf>
    <xf numFmtId="0" fontId="3" fillId="3" borderId="19" xfId="0" applyFont="1" applyFill="1" applyBorder="1" applyAlignment="1">
      <alignment horizontal="left" vertical="center"/>
    </xf>
    <xf numFmtId="0" fontId="3" fillId="3" borderId="55"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4" fontId="3" fillId="3" borderId="18" xfId="0" applyNumberFormat="1" applyFont="1" applyFill="1" applyBorder="1" applyAlignment="1">
      <alignment horizontal="center" vertical="center"/>
    </xf>
    <xf numFmtId="4" fontId="3" fillId="3" borderId="21" xfId="0" applyNumberFormat="1" applyFont="1" applyFill="1" applyBorder="1" applyAlignment="1">
      <alignment horizontal="center" vertical="center"/>
    </xf>
    <xf numFmtId="4" fontId="3" fillId="3" borderId="19" xfId="0" applyNumberFormat="1" applyFont="1" applyFill="1" applyBorder="1" applyAlignment="1">
      <alignment horizontal="center" vertical="center"/>
    </xf>
    <xf numFmtId="4" fontId="3" fillId="3" borderId="9" xfId="0" applyNumberFormat="1" applyFont="1" applyFill="1" applyBorder="1" applyAlignment="1">
      <alignment horizontal="center" vertical="center"/>
    </xf>
    <xf numFmtId="4" fontId="3" fillId="3" borderId="10" xfId="0" applyNumberFormat="1" applyFont="1" applyFill="1" applyBorder="1" applyAlignment="1">
      <alignment horizontal="center" vertical="center"/>
    </xf>
    <xf numFmtId="4" fontId="3" fillId="3" borderId="11" xfId="0" applyNumberFormat="1" applyFont="1" applyFill="1" applyBorder="1" applyAlignment="1">
      <alignment horizontal="center" vertical="center"/>
    </xf>
    <xf numFmtId="3" fontId="3" fillId="3" borderId="12" xfId="0" applyNumberFormat="1" applyFont="1" applyFill="1" applyBorder="1" applyAlignment="1">
      <alignment horizontal="center" vertical="center" wrapText="1"/>
    </xf>
    <xf numFmtId="3" fontId="3" fillId="3" borderId="16" xfId="0" applyNumberFormat="1" applyFont="1" applyFill="1" applyBorder="1" applyAlignment="1">
      <alignment horizontal="center" vertical="center" wrapText="1"/>
    </xf>
    <xf numFmtId="3" fontId="3" fillId="3" borderId="28" xfId="0" applyNumberFormat="1" applyFont="1" applyFill="1" applyBorder="1" applyAlignment="1">
      <alignment horizontal="center" vertical="center" wrapText="1"/>
    </xf>
    <xf numFmtId="3" fontId="3" fillId="3" borderId="29" xfId="0" applyNumberFormat="1"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3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3" fontId="3" fillId="3" borderId="20" xfId="0" applyNumberFormat="1" applyFont="1" applyFill="1" applyBorder="1" applyAlignment="1">
      <alignment horizontal="center" vertical="center" wrapText="1"/>
    </xf>
    <xf numFmtId="3" fontId="3" fillId="3" borderId="34" xfId="0" applyNumberFormat="1"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46" xfId="0" applyFont="1" applyFill="1" applyBorder="1" applyAlignment="1">
      <alignment horizontal="center" vertical="center"/>
    </xf>
    <xf numFmtId="49" fontId="3" fillId="3" borderId="18" xfId="0" applyNumberFormat="1" applyFont="1" applyFill="1" applyBorder="1" applyAlignment="1">
      <alignment horizontal="center" vertical="center"/>
    </xf>
    <xf numFmtId="49" fontId="3" fillId="3" borderId="33" xfId="0" applyNumberFormat="1" applyFont="1" applyFill="1" applyBorder="1" applyAlignment="1">
      <alignment horizontal="center" vertical="center"/>
    </xf>
    <xf numFmtId="49" fontId="3" fillId="3" borderId="19" xfId="0" applyNumberFormat="1" applyFont="1" applyFill="1" applyBorder="1" applyAlignment="1">
      <alignment horizontal="center" vertical="center"/>
    </xf>
    <xf numFmtId="1" fontId="3" fillId="3" borderId="33"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49" fontId="3" fillId="3" borderId="9" xfId="0" applyNumberFormat="1" applyFont="1" applyFill="1" applyBorder="1" applyAlignment="1">
      <alignment horizontal="center" vertical="center"/>
    </xf>
    <xf numFmtId="49" fontId="3" fillId="3" borderId="10" xfId="0" applyNumberFormat="1" applyFont="1" applyFill="1" applyBorder="1" applyAlignment="1">
      <alignment horizontal="center" vertical="center"/>
    </xf>
    <xf numFmtId="49" fontId="3" fillId="3" borderId="11" xfId="0" applyNumberFormat="1" applyFont="1" applyFill="1" applyBorder="1" applyAlignment="1">
      <alignment horizontal="center" vertical="center"/>
    </xf>
    <xf numFmtId="1" fontId="3" fillId="3" borderId="46" xfId="0" applyNumberFormat="1" applyFont="1" applyFill="1" applyBorder="1" applyAlignment="1">
      <alignment horizontal="center" vertical="center"/>
    </xf>
    <xf numFmtId="0" fontId="2" fillId="4" borderId="18"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33" xfId="0" applyFont="1" applyFill="1" applyBorder="1" applyAlignment="1">
      <alignment horizontal="center" vertical="center"/>
    </xf>
    <xf numFmtId="49" fontId="3" fillId="3" borderId="21" xfId="0" applyNumberFormat="1" applyFont="1" applyFill="1" applyBorder="1" applyAlignment="1">
      <alignment horizontal="center" vertical="center"/>
    </xf>
    <xf numFmtId="4" fontId="3" fillId="3" borderId="18" xfId="0" applyNumberFormat="1" applyFont="1" applyFill="1" applyBorder="1" applyAlignment="1">
      <alignment horizontal="center" vertical="center" wrapText="1"/>
    </xf>
    <xf numFmtId="4" fontId="3" fillId="3" borderId="33"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1" fontId="3" fillId="3" borderId="10" xfId="0" applyNumberFormat="1" applyFont="1" applyFill="1" applyBorder="1" applyAlignment="1">
      <alignment horizontal="center" vertical="center"/>
    </xf>
    <xf numFmtId="0" fontId="3" fillId="3" borderId="39"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1" fontId="3" fillId="3" borderId="21" xfId="0" applyNumberFormat="1"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4" borderId="50"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1" xfId="0" applyFont="1" applyFill="1" applyBorder="1" applyAlignment="1">
      <alignment horizontal="center" vertical="center"/>
    </xf>
    <xf numFmtId="0" fontId="2" fillId="3" borderId="18" xfId="0" applyFont="1" applyFill="1" applyBorder="1" applyAlignment="1">
      <alignment horizontal="left" vertical="center" wrapText="1" shrinkToFit="1"/>
    </xf>
    <xf numFmtId="0" fontId="2" fillId="3" borderId="21" xfId="0" applyFont="1" applyFill="1" applyBorder="1" applyAlignment="1">
      <alignment horizontal="left" vertical="center" wrapText="1" shrinkToFit="1"/>
    </xf>
    <xf numFmtId="0" fontId="2" fillId="3" borderId="19" xfId="0" applyFont="1" applyFill="1" applyBorder="1" applyAlignment="1">
      <alignment horizontal="left" vertical="center" wrapText="1" shrinkToFit="1"/>
    </xf>
    <xf numFmtId="0" fontId="2" fillId="3" borderId="5" xfId="0" applyFont="1" applyFill="1" applyBorder="1" applyAlignment="1">
      <alignment horizontal="left" vertical="center" wrapText="1" shrinkToFit="1"/>
    </xf>
    <xf numFmtId="0" fontId="2" fillId="3" borderId="6" xfId="0" applyFont="1" applyFill="1" applyBorder="1" applyAlignment="1">
      <alignment horizontal="left" vertical="center" shrinkToFit="1"/>
    </xf>
    <xf numFmtId="0" fontId="2" fillId="3" borderId="7" xfId="0" applyFont="1" applyFill="1" applyBorder="1" applyAlignment="1">
      <alignment horizontal="left" vertical="center" shrinkToFit="1"/>
    </xf>
    <xf numFmtId="0" fontId="3" fillId="3" borderId="5" xfId="0" applyFont="1" applyFill="1" applyBorder="1" applyAlignment="1">
      <alignment horizontal="left" vertical="center" wrapText="1" shrinkToFit="1"/>
    </xf>
    <xf numFmtId="0" fontId="3" fillId="3" borderId="6" xfId="0" applyFont="1" applyFill="1" applyBorder="1" applyAlignment="1">
      <alignment horizontal="left" vertical="center" shrinkToFit="1"/>
    </xf>
    <xf numFmtId="0" fontId="3" fillId="3" borderId="7" xfId="0" applyFont="1" applyFill="1" applyBorder="1" applyAlignment="1">
      <alignment horizontal="left" vertical="center" shrinkToFit="1"/>
    </xf>
    <xf numFmtId="166" fontId="3" fillId="3" borderId="39" xfId="0" applyNumberFormat="1" applyFont="1" applyFill="1" applyBorder="1" applyAlignment="1">
      <alignment horizontal="center" vertical="center" wrapText="1"/>
    </xf>
    <xf numFmtId="166" fontId="3" fillId="3" borderId="15" xfId="0" applyNumberFormat="1" applyFont="1" applyFill="1" applyBorder="1" applyAlignment="1">
      <alignment horizontal="center" vertical="center" wrapText="1"/>
    </xf>
    <xf numFmtId="0" fontId="3" fillId="3" borderId="45" xfId="0" applyFont="1" applyFill="1" applyBorder="1" applyAlignment="1">
      <alignment horizontal="center" vertical="center" wrapText="1"/>
    </xf>
    <xf numFmtId="166" fontId="3" fillId="3" borderId="18" xfId="0" applyNumberFormat="1" applyFont="1" applyFill="1" applyBorder="1" applyAlignment="1">
      <alignment horizontal="center" vertical="center"/>
    </xf>
    <xf numFmtId="166" fontId="3" fillId="3" borderId="19" xfId="0" applyNumberFormat="1" applyFont="1" applyFill="1" applyBorder="1" applyAlignment="1">
      <alignment horizontal="center" vertical="center"/>
    </xf>
    <xf numFmtId="0" fontId="3" fillId="3" borderId="9" xfId="0" applyNumberFormat="1" applyFont="1" applyFill="1" applyBorder="1" applyAlignment="1">
      <alignment horizontal="center" vertical="center"/>
    </xf>
    <xf numFmtId="0" fontId="3" fillId="3" borderId="10" xfId="0" applyNumberFormat="1" applyFont="1" applyFill="1" applyBorder="1" applyAlignment="1">
      <alignment horizontal="center" vertical="center"/>
    </xf>
    <xf numFmtId="0" fontId="3" fillId="3" borderId="11" xfId="0" applyNumberFormat="1" applyFont="1" applyFill="1" applyBorder="1" applyAlignment="1">
      <alignment horizontal="center" vertical="center"/>
    </xf>
    <xf numFmtId="0" fontId="3" fillId="3" borderId="18" xfId="0" applyNumberFormat="1" applyFont="1" applyFill="1" applyBorder="1" applyAlignment="1">
      <alignment horizontal="center" vertical="center"/>
    </xf>
    <xf numFmtId="0" fontId="3" fillId="3" borderId="21" xfId="0" applyNumberFormat="1" applyFont="1" applyFill="1" applyBorder="1" applyAlignment="1">
      <alignment horizontal="center" vertical="center"/>
    </xf>
    <xf numFmtId="0" fontId="3" fillId="3" borderId="19"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3" xfId="0" applyBorder="1" applyAlignment="1">
      <alignment horizontal="center" vertical="center"/>
    </xf>
    <xf numFmtId="1" fontId="0" fillId="0" borderId="33" xfId="0" applyNumberFormat="1" applyBorder="1" applyAlignment="1">
      <alignment horizontal="center" vertical="center"/>
    </xf>
    <xf numFmtId="1" fontId="3" fillId="3" borderId="5" xfId="0" applyNumberFormat="1" applyFont="1" applyFill="1" applyBorder="1" applyAlignment="1">
      <alignment horizontal="center" vertical="center"/>
    </xf>
    <xf numFmtId="1" fontId="0" fillId="0" borderId="47" xfId="0" applyNumberFormat="1" applyBorder="1" applyAlignment="1">
      <alignment horizontal="center" vertical="center"/>
    </xf>
    <xf numFmtId="1" fontId="0" fillId="0" borderId="19" xfId="0" applyNumberFormat="1" applyBorder="1" applyAlignment="1">
      <alignment horizontal="center" vertical="center"/>
    </xf>
    <xf numFmtId="49" fontId="0" fillId="0" borderId="19" xfId="0" applyNumberFormat="1" applyBorder="1" applyAlignment="1">
      <alignment horizontal="center" vertical="center"/>
    </xf>
    <xf numFmtId="49" fontId="3" fillId="3" borderId="5" xfId="0" applyNumberFormat="1" applyFont="1" applyFill="1" applyBorder="1" applyAlignment="1">
      <alignment horizontal="center" vertical="center"/>
    </xf>
    <xf numFmtId="49" fontId="0" fillId="0" borderId="7" xfId="0" applyNumberFormat="1" applyBorder="1" applyAlignment="1">
      <alignment horizontal="center" vertical="center"/>
    </xf>
    <xf numFmtId="0" fontId="20" fillId="5" borderId="65" xfId="0" applyFont="1" applyFill="1" applyBorder="1" applyAlignment="1">
      <alignment horizontal="left" vertical="center" wrapText="1"/>
    </xf>
    <xf numFmtId="0" fontId="20" fillId="5" borderId="66" xfId="0" applyFont="1" applyFill="1" applyBorder="1" applyAlignment="1">
      <alignment horizontal="left" vertical="center" wrapText="1"/>
    </xf>
    <xf numFmtId="0" fontId="20" fillId="5" borderId="59" xfId="0" applyFont="1" applyFill="1" applyBorder="1" applyAlignment="1">
      <alignment horizontal="left" vertical="center" wrapText="1"/>
    </xf>
    <xf numFmtId="0" fontId="20" fillId="0" borderId="67" xfId="0" applyFont="1" applyBorder="1" applyAlignment="1">
      <alignment horizontal="left" wrapText="1"/>
    </xf>
    <xf numFmtId="0" fontId="20" fillId="0" borderId="37" xfId="0" applyFont="1" applyBorder="1" applyAlignment="1">
      <alignment horizontal="left" wrapText="1"/>
    </xf>
    <xf numFmtId="0" fontId="20" fillId="0" borderId="38" xfId="0" applyFont="1" applyBorder="1" applyAlignment="1">
      <alignment horizontal="left" wrapText="1"/>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18" xfId="1" applyFont="1" applyFill="1" applyBorder="1" applyAlignment="1">
      <alignment horizontal="center" vertical="center" wrapText="1"/>
    </xf>
    <xf numFmtId="0" fontId="0" fillId="0" borderId="21" xfId="0" applyBorder="1" applyAlignment="1">
      <alignment horizontal="center" vertical="center" wrapText="1"/>
    </xf>
    <xf numFmtId="0" fontId="3" fillId="3" borderId="12" xfId="1" applyFont="1" applyFill="1" applyBorder="1" applyAlignment="1">
      <alignment horizontal="center" vertical="center" wrapText="1"/>
    </xf>
    <xf numFmtId="0" fontId="3" fillId="3" borderId="12" xfId="1" applyFont="1" applyFill="1" applyBorder="1" applyAlignment="1">
      <alignment horizontal="center" vertical="center"/>
    </xf>
    <xf numFmtId="0" fontId="3" fillId="3" borderId="16" xfId="1" applyFont="1" applyFill="1" applyBorder="1" applyAlignment="1">
      <alignment horizontal="center" vertical="center"/>
    </xf>
    <xf numFmtId="0" fontId="0" fillId="3" borderId="33" xfId="0" applyFill="1" applyBorder="1" applyAlignment="1">
      <alignment horizontal="center" vertical="center" wrapText="1"/>
    </xf>
    <xf numFmtId="0" fontId="0" fillId="0" borderId="20" xfId="0" applyBorder="1" applyAlignment="1">
      <alignment horizontal="center" vertical="center" wrapText="1"/>
    </xf>
    <xf numFmtId="0" fontId="0" fillId="3" borderId="11" xfId="0" applyFill="1" applyBorder="1" applyAlignment="1">
      <alignment horizontal="center" vertical="center"/>
    </xf>
    <xf numFmtId="0" fontId="3" fillId="3" borderId="21"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0" fillId="0" borderId="12" xfId="0" applyBorder="1" applyAlignment="1">
      <alignment horizontal="center" vertical="center" wrapText="1"/>
    </xf>
    <xf numFmtId="0" fontId="0" fillId="3" borderId="19" xfId="0" applyFill="1" applyBorder="1" applyAlignment="1">
      <alignment horizontal="center" vertical="center"/>
    </xf>
    <xf numFmtId="0" fontId="3" fillId="3" borderId="28" xfId="0" applyFont="1" applyFill="1" applyBorder="1" applyAlignment="1">
      <alignment horizontal="center" vertical="center"/>
    </xf>
    <xf numFmtId="0" fontId="0" fillId="0" borderId="28" xfId="0" applyBorder="1" applyAlignment="1">
      <alignment horizontal="center" vertical="center"/>
    </xf>
    <xf numFmtId="0" fontId="0" fillId="0" borderId="7" xfId="0" applyBorder="1" applyAlignment="1">
      <alignment horizontal="center" vertical="center"/>
    </xf>
    <xf numFmtId="0" fontId="2" fillId="3" borderId="20" xfId="0" applyFont="1" applyFill="1" applyBorder="1" applyAlignment="1">
      <alignment horizontal="center" vertical="center"/>
    </xf>
    <xf numFmtId="0" fontId="2" fillId="3" borderId="34" xfId="0" applyFont="1" applyFill="1" applyBorder="1" applyAlignment="1">
      <alignment horizontal="center" vertical="center"/>
    </xf>
    <xf numFmtId="164" fontId="3" fillId="3" borderId="18" xfId="0" applyNumberFormat="1" applyFont="1" applyFill="1" applyBorder="1" applyAlignment="1">
      <alignment horizontal="center" vertical="center"/>
    </xf>
    <xf numFmtId="164" fontId="3" fillId="3" borderId="19" xfId="0" applyNumberFormat="1" applyFont="1" applyFill="1" applyBorder="1" applyAlignment="1">
      <alignment horizontal="center" vertical="center"/>
    </xf>
    <xf numFmtId="164" fontId="3" fillId="3" borderId="9" xfId="0" applyNumberFormat="1" applyFont="1" applyFill="1" applyBorder="1" applyAlignment="1">
      <alignment horizontal="center" vertical="center"/>
    </xf>
    <xf numFmtId="164" fontId="3" fillId="3" borderId="11" xfId="0" applyNumberFormat="1" applyFont="1" applyFill="1" applyBorder="1" applyAlignment="1">
      <alignment horizontal="center" vertical="center"/>
    </xf>
    <xf numFmtId="4" fontId="3" fillId="3" borderId="21" xfId="0" applyNumberFormat="1" applyFont="1" applyFill="1" applyBorder="1" applyAlignment="1">
      <alignment horizontal="center" vertical="center" wrapText="1"/>
    </xf>
    <xf numFmtId="4" fontId="3" fillId="3" borderId="19" xfId="0" applyNumberFormat="1" applyFont="1" applyFill="1" applyBorder="1" applyAlignment="1">
      <alignment horizontal="center" vertical="center" wrapText="1"/>
    </xf>
    <xf numFmtId="0" fontId="3" fillId="2" borderId="22" xfId="0" applyFont="1" applyFill="1" applyBorder="1" applyAlignment="1">
      <alignment horizontal="center" vertical="center" wrapText="1"/>
    </xf>
    <xf numFmtId="0" fontId="2" fillId="3" borderId="41"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3" fillId="3" borderId="9" xfId="2" applyFont="1" applyFill="1" applyBorder="1" applyAlignment="1">
      <alignment horizontal="center" vertical="center"/>
    </xf>
    <xf numFmtId="0" fontId="3" fillId="3" borderId="46" xfId="2" applyFont="1" applyFill="1" applyBorder="1" applyAlignment="1">
      <alignment horizontal="center" vertical="center"/>
    </xf>
    <xf numFmtId="0" fontId="3" fillId="3" borderId="9" xfId="2" applyFont="1" applyFill="1" applyBorder="1" applyAlignment="1">
      <alignment horizontal="center" vertical="center" wrapText="1"/>
    </xf>
    <xf numFmtId="0" fontId="3" fillId="3" borderId="11" xfId="2" applyFont="1" applyFill="1" applyBorder="1" applyAlignment="1">
      <alignment horizontal="center" vertical="center"/>
    </xf>
    <xf numFmtId="0" fontId="3" fillId="3" borderId="18" xfId="2" applyFont="1" applyFill="1" applyBorder="1" applyAlignment="1">
      <alignment horizontal="center" vertical="center" wrapText="1"/>
    </xf>
    <xf numFmtId="0" fontId="3" fillId="3" borderId="19" xfId="2" applyFont="1" applyFill="1" applyBorder="1" applyAlignment="1">
      <alignment horizontal="center" vertical="center"/>
    </xf>
    <xf numFmtId="0" fontId="14" fillId="3" borderId="28" xfId="2" applyFont="1" applyFill="1" applyBorder="1" applyAlignment="1">
      <alignment horizontal="left" vertical="center" wrapText="1"/>
    </xf>
    <xf numFmtId="0" fontId="14" fillId="3" borderId="29" xfId="2" applyFont="1" applyFill="1" applyBorder="1" applyAlignment="1">
      <alignment horizontal="left" vertical="center" wrapText="1"/>
    </xf>
    <xf numFmtId="0" fontId="18" fillId="3" borderId="12" xfId="2" applyFont="1" applyFill="1" applyBorder="1" applyAlignment="1">
      <alignment horizontal="left" vertical="center" wrapText="1"/>
    </xf>
    <xf numFmtId="0" fontId="18" fillId="3" borderId="16" xfId="2" applyFont="1" applyFill="1" applyBorder="1" applyAlignment="1">
      <alignment horizontal="left" vertical="center" wrapText="1"/>
    </xf>
    <xf numFmtId="0" fontId="14" fillId="3" borderId="18" xfId="2" applyFont="1" applyFill="1" applyBorder="1" applyAlignment="1">
      <alignment horizontal="center" vertical="center"/>
    </xf>
    <xf numFmtId="0" fontId="14" fillId="3" borderId="33" xfId="2" applyFont="1" applyFill="1" applyBorder="1" applyAlignment="1">
      <alignment horizontal="center" vertical="center"/>
    </xf>
    <xf numFmtId="0" fontId="14" fillId="3" borderId="19" xfId="2" applyFont="1" applyFill="1" applyBorder="1" applyAlignment="1">
      <alignment horizontal="center" vertical="center"/>
    </xf>
    <xf numFmtId="0" fontId="3" fillId="3" borderId="19" xfId="2"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4"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0" fontId="14" fillId="3" borderId="16" xfId="0" applyFont="1" applyFill="1" applyBorder="1" applyAlignment="1">
      <alignment horizontal="left" vertical="center"/>
    </xf>
    <xf numFmtId="0" fontId="14" fillId="3" borderId="28" xfId="0" applyFont="1" applyFill="1" applyBorder="1" applyAlignment="1">
      <alignment horizontal="left" vertical="center" wrapText="1"/>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0" fontId="3" fillId="3" borderId="20" xfId="0" applyFont="1" applyFill="1" applyBorder="1" applyAlignment="1">
      <alignment horizontal="center" vertical="center"/>
    </xf>
    <xf numFmtId="3" fontId="3" fillId="3" borderId="46" xfId="0" applyNumberFormat="1" applyFont="1" applyFill="1" applyBorder="1" applyAlignment="1">
      <alignment horizontal="center" vertical="center"/>
    </xf>
    <xf numFmtId="0" fontId="4" fillId="4" borderId="32" xfId="0" applyFont="1" applyFill="1" applyBorder="1" applyAlignment="1">
      <alignment horizontal="center" vertical="center"/>
    </xf>
    <xf numFmtId="0" fontId="4" fillId="4" borderId="31" xfId="0" applyFont="1" applyFill="1" applyBorder="1" applyAlignment="1">
      <alignment horizontal="center" vertical="center"/>
    </xf>
    <xf numFmtId="3" fontId="3" fillId="3" borderId="33" xfId="0" applyNumberFormat="1" applyFont="1" applyFill="1" applyBorder="1" applyAlignment="1">
      <alignment horizontal="center" vertical="center"/>
    </xf>
    <xf numFmtId="0" fontId="14" fillId="3" borderId="9"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5" xfId="0" applyFont="1" applyFill="1" applyBorder="1" applyAlignment="1">
      <alignment horizontal="center" vertical="center"/>
    </xf>
    <xf numFmtId="167" fontId="3" fillId="3" borderId="18" xfId="0" applyNumberFormat="1" applyFont="1" applyFill="1" applyBorder="1" applyAlignment="1">
      <alignment horizontal="center" vertical="center"/>
    </xf>
    <xf numFmtId="167" fontId="3" fillId="3" borderId="21" xfId="0" applyNumberFormat="1" applyFont="1" applyFill="1" applyBorder="1" applyAlignment="1">
      <alignment horizontal="center" vertical="center"/>
    </xf>
    <xf numFmtId="167" fontId="3" fillId="3" borderId="19" xfId="0" applyNumberFormat="1" applyFont="1" applyFill="1" applyBorder="1" applyAlignment="1">
      <alignment horizontal="center" vertical="center"/>
    </xf>
    <xf numFmtId="167" fontId="3" fillId="3" borderId="9" xfId="0" applyNumberFormat="1" applyFont="1" applyFill="1" applyBorder="1" applyAlignment="1">
      <alignment horizontal="center" vertical="center"/>
    </xf>
    <xf numFmtId="167" fontId="3" fillId="3" borderId="10" xfId="0" applyNumberFormat="1" applyFont="1" applyFill="1" applyBorder="1" applyAlignment="1">
      <alignment horizontal="center" vertical="center"/>
    </xf>
    <xf numFmtId="167" fontId="3" fillId="3" borderId="11" xfId="0" applyNumberFormat="1" applyFont="1" applyFill="1" applyBorder="1" applyAlignment="1">
      <alignment horizontal="center" vertical="center"/>
    </xf>
    <xf numFmtId="49" fontId="3" fillId="3" borderId="18" xfId="0" applyNumberFormat="1" applyFont="1" applyFill="1" applyBorder="1" applyAlignment="1">
      <alignment horizontal="left" vertical="center" wrapText="1"/>
    </xf>
    <xf numFmtId="49" fontId="3" fillId="3" borderId="21" xfId="0" applyNumberFormat="1" applyFont="1" applyFill="1" applyBorder="1" applyAlignment="1">
      <alignment horizontal="left" vertical="center" wrapText="1"/>
    </xf>
    <xf numFmtId="49" fontId="3" fillId="3" borderId="19" xfId="0" applyNumberFormat="1" applyFont="1" applyFill="1" applyBorder="1" applyAlignment="1">
      <alignment horizontal="left" vertical="center" wrapText="1"/>
    </xf>
    <xf numFmtId="0" fontId="3" fillId="3" borderId="12" xfId="0" applyFont="1" applyFill="1" applyBorder="1" applyAlignment="1">
      <alignment vertical="center" wrapText="1"/>
    </xf>
    <xf numFmtId="0" fontId="3" fillId="3" borderId="16" xfId="0" applyFont="1" applyFill="1" applyBorder="1" applyAlignment="1">
      <alignment vertical="center" wrapText="1"/>
    </xf>
    <xf numFmtId="0" fontId="2" fillId="3" borderId="4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3" fontId="3" fillId="3" borderId="21" xfId="0" applyNumberFormat="1" applyFont="1" applyFill="1" applyBorder="1" applyAlignment="1">
      <alignment horizontal="center" vertical="center" wrapText="1"/>
    </xf>
    <xf numFmtId="3" fontId="3" fillId="3" borderId="33" xfId="0" applyNumberFormat="1" applyFont="1" applyFill="1" applyBorder="1" applyAlignment="1">
      <alignment horizontal="center" vertical="center" wrapText="1"/>
    </xf>
    <xf numFmtId="3" fontId="3" fillId="3" borderId="9"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3" fontId="3" fillId="3" borderId="46" xfId="0" applyNumberFormat="1" applyFont="1" applyFill="1" applyBorder="1" applyAlignment="1">
      <alignment horizontal="center" vertical="center" wrapText="1"/>
    </xf>
    <xf numFmtId="0" fontId="3" fillId="3" borderId="20" xfId="0" applyFont="1" applyFill="1" applyBorder="1" applyAlignment="1">
      <alignment horizontal="left" vertical="center" wrapText="1"/>
    </xf>
    <xf numFmtId="0" fontId="3" fillId="3" borderId="34" xfId="0" applyFont="1" applyFill="1" applyBorder="1" applyAlignment="1">
      <alignment horizontal="left" vertical="center" wrapText="1"/>
    </xf>
    <xf numFmtId="3" fontId="3" fillId="3" borderId="19" xfId="0" applyNumberFormat="1" applyFont="1" applyFill="1" applyBorder="1" applyAlignment="1">
      <alignment horizontal="center" vertical="center" wrapText="1"/>
    </xf>
    <xf numFmtId="3" fontId="3" fillId="3" borderId="11" xfId="0" applyNumberFormat="1" applyFont="1" applyFill="1" applyBorder="1" applyAlignment="1">
      <alignment horizontal="center" vertical="center" wrapText="1"/>
    </xf>
    <xf numFmtId="4" fontId="3" fillId="3" borderId="12" xfId="0" applyNumberFormat="1" applyFont="1" applyFill="1" applyBorder="1" applyAlignment="1">
      <alignment horizontal="center" vertical="center" wrapText="1"/>
    </xf>
    <xf numFmtId="4" fontId="3" fillId="3" borderId="16" xfId="0" applyNumberFormat="1" applyFont="1" applyFill="1" applyBorder="1" applyAlignment="1">
      <alignment horizontal="center" vertical="center" wrapText="1"/>
    </xf>
    <xf numFmtId="0" fontId="0" fillId="3" borderId="18" xfId="0" applyFill="1" applyBorder="1" applyAlignment="1">
      <alignment horizontal="center"/>
    </xf>
    <xf numFmtId="0" fontId="0" fillId="3" borderId="21" xfId="0" applyFill="1" applyBorder="1" applyAlignment="1">
      <alignment horizontal="center"/>
    </xf>
    <xf numFmtId="0" fontId="0" fillId="3" borderId="19" xfId="0" applyFill="1" applyBorder="1" applyAlignment="1">
      <alignment horizontal="center"/>
    </xf>
    <xf numFmtId="3" fontId="3" fillId="3" borderId="30" xfId="0" applyNumberFormat="1" applyFont="1" applyFill="1" applyBorder="1" applyAlignment="1">
      <alignment horizontal="center" vertical="center" wrapText="1"/>
    </xf>
    <xf numFmtId="3" fontId="3" fillId="3" borderId="32" xfId="0" applyNumberFormat="1" applyFont="1" applyFill="1" applyBorder="1" applyAlignment="1">
      <alignment horizontal="center" vertical="center" wrapText="1"/>
    </xf>
    <xf numFmtId="3" fontId="3" fillId="3" borderId="31" xfId="0" applyNumberFormat="1"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169" fontId="3" fillId="3" borderId="18" xfId="0" applyNumberFormat="1" applyFont="1" applyFill="1" applyBorder="1" applyAlignment="1">
      <alignment horizontal="center" vertical="center" wrapText="1"/>
    </xf>
    <xf numFmtId="169" fontId="3" fillId="3" borderId="19" xfId="0" applyNumberFormat="1" applyFont="1" applyFill="1" applyBorder="1" applyAlignment="1">
      <alignment horizontal="center" vertical="center" wrapText="1"/>
    </xf>
    <xf numFmtId="4" fontId="3" fillId="3" borderId="9" xfId="0" applyNumberFormat="1" applyFont="1" applyFill="1" applyBorder="1" applyAlignment="1">
      <alignment horizontal="center" vertical="center" wrapText="1"/>
    </xf>
    <xf numFmtId="4" fontId="3" fillId="3" borderId="46" xfId="0" applyNumberFormat="1" applyFont="1" applyFill="1" applyBorder="1" applyAlignment="1">
      <alignment horizontal="center" vertical="center" wrapText="1"/>
    </xf>
    <xf numFmtId="169" fontId="3" fillId="3" borderId="9" xfId="0" applyNumberFormat="1" applyFont="1" applyFill="1" applyBorder="1" applyAlignment="1">
      <alignment horizontal="center" vertical="center" wrapText="1"/>
    </xf>
    <xf numFmtId="169" fontId="3" fillId="3" borderId="11" xfId="0" applyNumberFormat="1"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60" xfId="0"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49" fontId="3" fillId="3" borderId="21" xfId="0" applyNumberFormat="1" applyFont="1" applyFill="1" applyBorder="1" applyAlignment="1">
      <alignment horizontal="center" vertical="center" wrapText="1"/>
    </xf>
    <xf numFmtId="49" fontId="3" fillId="3" borderId="19" xfId="0" applyNumberFormat="1" applyFont="1" applyFill="1" applyBorder="1" applyAlignment="1">
      <alignment horizontal="center" vertical="center" wrapText="1"/>
    </xf>
    <xf numFmtId="49" fontId="3" fillId="3" borderId="9"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0" fontId="14" fillId="3" borderId="18" xfId="5" quotePrefix="1" applyFont="1" applyFill="1" applyBorder="1" applyAlignment="1">
      <alignment horizontal="left" vertical="center" wrapText="1" justifyLastLine="1"/>
    </xf>
    <xf numFmtId="0" fontId="24" fillId="3" borderId="21" xfId="5" quotePrefix="1" applyFont="1" applyFill="1" applyBorder="1" applyAlignment="1">
      <alignment horizontal="left" vertical="center" wrapText="1" justifyLastLine="1"/>
    </xf>
    <xf numFmtId="0" fontId="24" fillId="3" borderId="33" xfId="5" quotePrefix="1" applyFont="1" applyFill="1" applyBorder="1" applyAlignment="1">
      <alignment horizontal="left" vertical="center" wrapText="1" justifyLastLine="1"/>
    </xf>
    <xf numFmtId="0" fontId="21" fillId="3" borderId="18" xfId="5" quotePrefix="1" applyFill="1" applyBorder="1" applyAlignment="1">
      <alignment horizontal="center" vertical="center" wrapText="1" justifyLastLine="1"/>
    </xf>
    <xf numFmtId="0" fontId="21" fillId="3" borderId="21" xfId="5" quotePrefix="1" applyFill="1" applyBorder="1" applyAlignment="1">
      <alignment horizontal="center" vertical="center" wrapText="1" justifyLastLine="1"/>
    </xf>
    <xf numFmtId="0" fontId="21" fillId="3" borderId="33" xfId="5" quotePrefix="1" applyFill="1" applyBorder="1" applyAlignment="1">
      <alignment horizontal="center" vertical="center" wrapText="1" justifyLastLine="1"/>
    </xf>
    <xf numFmtId="0" fontId="3" fillId="3"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3" borderId="43" xfId="0" applyFont="1" applyFill="1" applyBorder="1" applyAlignment="1">
      <alignment horizontal="left" vertical="center" wrapText="1"/>
    </xf>
    <xf numFmtId="0" fontId="10" fillId="0" borderId="0" xfId="0" applyFont="1" applyAlignment="1">
      <alignment horizontal="center" wrapText="1"/>
    </xf>
    <xf numFmtId="3" fontId="3" fillId="3" borderId="28" xfId="0" applyNumberFormat="1" applyFont="1" applyFill="1" applyBorder="1" applyAlignment="1">
      <alignment horizontal="center" vertical="center"/>
    </xf>
    <xf numFmtId="0" fontId="0" fillId="3" borderId="18" xfId="0" applyFont="1" applyFill="1" applyBorder="1" applyAlignment="1">
      <alignment horizontal="center" vertical="center" wrapText="1"/>
    </xf>
    <xf numFmtId="0" fontId="0" fillId="3" borderId="19" xfId="0" applyFont="1" applyFill="1" applyBorder="1" applyAlignment="1">
      <alignment horizontal="center" vertical="center" wrapText="1"/>
    </xf>
    <xf numFmtId="3" fontId="3" fillId="3" borderId="20" xfId="0" applyNumberFormat="1" applyFont="1" applyFill="1" applyBorder="1" applyAlignment="1">
      <alignment horizontal="center" vertical="center"/>
    </xf>
    <xf numFmtId="0" fontId="2" fillId="3" borderId="12"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2" xfId="0" applyFont="1" applyFill="1" applyBorder="1" applyAlignment="1">
      <alignment horizontal="left" vertical="top" wrapText="1"/>
    </xf>
    <xf numFmtId="0" fontId="2" fillId="3" borderId="16" xfId="0" applyFont="1" applyFill="1" applyBorder="1" applyAlignment="1">
      <alignment horizontal="left" vertical="top" wrapText="1"/>
    </xf>
    <xf numFmtId="0" fontId="3" fillId="3" borderId="18" xfId="2" applyFont="1" applyFill="1" applyBorder="1" applyAlignment="1">
      <alignment horizontal="center" vertical="center"/>
    </xf>
    <xf numFmtId="1" fontId="3" fillId="3" borderId="18" xfId="2" applyNumberFormat="1" applyFont="1" applyFill="1" applyBorder="1" applyAlignment="1">
      <alignment horizontal="center" vertical="center"/>
    </xf>
    <xf numFmtId="1" fontId="3" fillId="3" borderId="33" xfId="2" applyNumberFormat="1" applyFont="1" applyFill="1" applyBorder="1" applyAlignment="1">
      <alignment horizontal="center" vertical="center"/>
    </xf>
    <xf numFmtId="1" fontId="3" fillId="3" borderId="5" xfId="2" applyNumberFormat="1" applyFont="1" applyFill="1" applyBorder="1" applyAlignment="1">
      <alignment horizontal="center" vertical="center"/>
    </xf>
    <xf numFmtId="1" fontId="3" fillId="3" borderId="47" xfId="2" applyNumberFormat="1" applyFont="1" applyFill="1" applyBorder="1" applyAlignment="1">
      <alignment horizontal="center" vertical="center"/>
    </xf>
    <xf numFmtId="1" fontId="3" fillId="3" borderId="12" xfId="2" applyNumberFormat="1" applyFont="1" applyFill="1" applyBorder="1" applyAlignment="1">
      <alignment horizontal="center" vertical="center"/>
    </xf>
    <xf numFmtId="1" fontId="3" fillId="3" borderId="20" xfId="2" applyNumberFormat="1" applyFont="1" applyFill="1" applyBorder="1" applyAlignment="1">
      <alignment horizontal="center" vertical="center"/>
    </xf>
    <xf numFmtId="0" fontId="3" fillId="3" borderId="11" xfId="2" applyFont="1" applyFill="1" applyBorder="1" applyAlignment="1">
      <alignment horizontal="center" vertical="center" wrapText="1"/>
    </xf>
    <xf numFmtId="0" fontId="4" fillId="4" borderId="13" xfId="2" applyFont="1" applyFill="1" applyBorder="1" applyAlignment="1">
      <alignment horizontal="center" vertical="center"/>
    </xf>
    <xf numFmtId="0" fontId="4" fillId="4" borderId="14" xfId="2" applyFont="1" applyFill="1" applyBorder="1" applyAlignment="1">
      <alignment horizontal="center" vertical="center"/>
    </xf>
    <xf numFmtId="0" fontId="4" fillId="4" borderId="15" xfId="2" applyFont="1" applyFill="1" applyBorder="1" applyAlignment="1">
      <alignment horizontal="center" vertical="center"/>
    </xf>
    <xf numFmtId="0" fontId="3" fillId="3" borderId="12" xfId="2" applyFont="1" applyFill="1" applyBorder="1" applyAlignment="1">
      <alignment horizontal="left" vertical="center" wrapText="1"/>
    </xf>
    <xf numFmtId="0" fontId="3" fillId="3" borderId="16" xfId="2" applyFont="1" applyFill="1" applyBorder="1" applyAlignment="1">
      <alignment horizontal="left" vertical="center" wrapText="1"/>
    </xf>
    <xf numFmtId="0" fontId="3" fillId="3" borderId="33" xfId="2" applyFont="1" applyFill="1" applyBorder="1" applyAlignment="1">
      <alignment horizontal="center" vertical="center" wrapText="1"/>
    </xf>
    <xf numFmtId="0" fontId="1" fillId="2" borderId="1" xfId="2" applyFont="1" applyFill="1" applyBorder="1" applyAlignment="1">
      <alignment horizontal="center" vertical="center"/>
    </xf>
    <xf numFmtId="0" fontId="1" fillId="2" borderId="2" xfId="2" applyFont="1" applyFill="1" applyBorder="1" applyAlignment="1">
      <alignment horizontal="center" vertical="center"/>
    </xf>
    <xf numFmtId="0" fontId="1" fillId="2" borderId="3" xfId="2" applyFont="1" applyFill="1" applyBorder="1" applyAlignment="1">
      <alignment horizontal="center" vertical="center"/>
    </xf>
    <xf numFmtId="0" fontId="3" fillId="3" borderId="5" xfId="2" applyFont="1" applyFill="1" applyBorder="1" applyAlignment="1">
      <alignment horizontal="center" vertical="center"/>
    </xf>
    <xf numFmtId="0" fontId="3" fillId="3" borderId="6" xfId="2" applyFont="1" applyFill="1" applyBorder="1" applyAlignment="1">
      <alignment horizontal="center" vertical="center"/>
    </xf>
    <xf numFmtId="0" fontId="3" fillId="3" borderId="7" xfId="2" applyFont="1" applyFill="1" applyBorder="1" applyAlignment="1">
      <alignment horizontal="center" vertical="center"/>
    </xf>
    <xf numFmtId="0" fontId="2" fillId="3" borderId="9" xfId="2" applyFont="1" applyFill="1" applyBorder="1" applyAlignment="1">
      <alignment horizontal="center" vertical="center" wrapText="1"/>
    </xf>
    <xf numFmtId="0" fontId="2" fillId="3" borderId="10" xfId="2" applyFont="1" applyFill="1" applyBorder="1" applyAlignment="1">
      <alignment horizontal="center" vertical="center"/>
    </xf>
    <xf numFmtId="0" fontId="2" fillId="3" borderId="11" xfId="2" applyFont="1" applyFill="1" applyBorder="1" applyAlignment="1">
      <alignment horizontal="center" vertical="center"/>
    </xf>
    <xf numFmtId="0" fontId="3" fillId="3" borderId="18" xfId="2" applyFont="1" applyFill="1" applyBorder="1" applyAlignment="1">
      <alignment horizontal="left" vertical="center" wrapText="1"/>
    </xf>
    <xf numFmtId="0" fontId="3" fillId="3" borderId="21" xfId="2" applyFont="1" applyFill="1" applyBorder="1" applyAlignment="1">
      <alignment horizontal="left" vertical="center" wrapText="1"/>
    </xf>
    <xf numFmtId="0" fontId="3" fillId="3" borderId="33" xfId="2" applyFont="1" applyFill="1" applyBorder="1" applyAlignment="1">
      <alignment horizontal="left" vertical="center" wrapText="1"/>
    </xf>
    <xf numFmtId="0" fontId="3" fillId="3" borderId="19" xfId="2" applyFont="1" applyFill="1" applyBorder="1" applyAlignment="1">
      <alignment horizontal="left" vertical="center" wrapText="1"/>
    </xf>
    <xf numFmtId="166" fontId="3" fillId="3" borderId="18" xfId="1" applyNumberFormat="1" applyFont="1" applyFill="1" applyBorder="1" applyAlignment="1">
      <alignment horizontal="center" vertical="center"/>
    </xf>
    <xf numFmtId="166" fontId="3" fillId="3" borderId="21" xfId="1" applyNumberFormat="1" applyFont="1" applyFill="1" applyBorder="1" applyAlignment="1">
      <alignment horizontal="center" vertical="center"/>
    </xf>
    <xf numFmtId="166" fontId="3" fillId="3" borderId="19" xfId="1" applyNumberFormat="1" applyFont="1" applyFill="1" applyBorder="1" applyAlignment="1">
      <alignment horizontal="center" vertical="center"/>
    </xf>
    <xf numFmtId="166" fontId="3" fillId="3" borderId="9" xfId="1" applyNumberFormat="1" applyFont="1" applyFill="1" applyBorder="1" applyAlignment="1">
      <alignment horizontal="center" vertical="center"/>
    </xf>
    <xf numFmtId="166" fontId="3" fillId="3" borderId="10" xfId="1" applyNumberFormat="1" applyFont="1" applyFill="1" applyBorder="1" applyAlignment="1">
      <alignment horizontal="center" vertical="center"/>
    </xf>
    <xf numFmtId="166" fontId="3" fillId="3" borderId="11" xfId="1" applyNumberFormat="1" applyFont="1" applyFill="1" applyBorder="1" applyAlignment="1">
      <alignment horizontal="center" vertical="center"/>
    </xf>
    <xf numFmtId="0" fontId="3" fillId="2" borderId="17"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3" borderId="18" xfId="0" applyFont="1" applyFill="1" applyBorder="1" applyAlignment="1">
      <alignment horizontal="left" vertical="center" wrapText="1" shrinkToFit="1"/>
    </xf>
    <xf numFmtId="0" fontId="3" fillId="3" borderId="21" xfId="0" applyFont="1" applyFill="1" applyBorder="1" applyAlignment="1">
      <alignment horizontal="left" vertical="center" wrapText="1" shrinkToFit="1"/>
    </xf>
    <xf numFmtId="0" fontId="3" fillId="3" borderId="19" xfId="0" applyFont="1" applyFill="1" applyBorder="1" applyAlignment="1">
      <alignment horizontal="left" vertical="center" wrapText="1" shrinkToFit="1"/>
    </xf>
    <xf numFmtId="0" fontId="4" fillId="4" borderId="13" xfId="1" applyFont="1" applyFill="1" applyBorder="1" applyAlignment="1">
      <alignment horizontal="center" vertical="center"/>
    </xf>
    <xf numFmtId="0" fontId="4" fillId="4" borderId="14" xfId="1" applyFont="1" applyFill="1" applyBorder="1" applyAlignment="1">
      <alignment horizontal="center" vertical="center"/>
    </xf>
    <xf numFmtId="0" fontId="4" fillId="4" borderId="15" xfId="1" applyFont="1" applyFill="1" applyBorder="1" applyAlignment="1">
      <alignment horizontal="center" vertical="center"/>
    </xf>
    <xf numFmtId="0" fontId="3" fillId="3" borderId="21" xfId="2" applyFont="1" applyFill="1" applyBorder="1" applyAlignment="1">
      <alignment horizontal="center" vertical="center" wrapText="1"/>
    </xf>
    <xf numFmtId="0" fontId="1" fillId="2" borderId="1"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xf>
    <xf numFmtId="0" fontId="2" fillId="3" borderId="11" xfId="1" applyFont="1" applyFill="1" applyBorder="1" applyAlignment="1">
      <alignment horizontal="center" vertical="center"/>
    </xf>
    <xf numFmtId="0" fontId="3" fillId="3" borderId="12" xfId="2" applyFont="1" applyFill="1" applyBorder="1" applyAlignment="1">
      <alignment horizontal="left" vertical="center"/>
    </xf>
    <xf numFmtId="0" fontId="3" fillId="3" borderId="16" xfId="2" applyFont="1" applyFill="1" applyBorder="1" applyAlignment="1">
      <alignment horizontal="left" vertical="center"/>
    </xf>
    <xf numFmtId="0" fontId="3" fillId="3" borderId="18" xfId="2" applyFont="1" applyFill="1" applyBorder="1" applyAlignment="1">
      <alignment horizontal="left" vertical="center" wrapText="1" shrinkToFit="1"/>
    </xf>
    <xf numFmtId="0" fontId="3" fillId="3" borderId="21" xfId="2" applyFont="1" applyFill="1" applyBorder="1" applyAlignment="1">
      <alignment horizontal="left" vertical="center" wrapText="1" shrinkToFit="1"/>
    </xf>
    <xf numFmtId="0" fontId="3" fillId="3" borderId="19" xfId="2" applyFont="1" applyFill="1" applyBorder="1" applyAlignment="1">
      <alignment horizontal="left" vertical="center" wrapText="1" shrinkToFit="1"/>
    </xf>
    <xf numFmtId="0" fontId="14" fillId="3" borderId="18" xfId="0" applyFont="1" applyFill="1" applyBorder="1" applyAlignment="1">
      <alignment horizontal="left" vertical="center" wrapText="1" shrinkToFit="1"/>
    </xf>
    <xf numFmtId="0" fontId="14" fillId="3" borderId="21" xfId="0" applyFont="1" applyFill="1" applyBorder="1" applyAlignment="1">
      <alignment horizontal="left" vertical="center" wrapText="1" shrinkToFit="1"/>
    </xf>
    <xf numFmtId="0" fontId="14" fillId="3" borderId="19" xfId="0" applyFont="1" applyFill="1" applyBorder="1" applyAlignment="1">
      <alignment horizontal="left" vertical="center" wrapText="1" shrinkToFi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2" fillId="3" borderId="20" xfId="0" applyFont="1" applyFill="1" applyBorder="1" applyAlignment="1">
      <alignment horizontal="center" vertical="center" wrapText="1"/>
    </xf>
    <xf numFmtId="9" fontId="3" fillId="3" borderId="18" xfId="0" applyNumberFormat="1"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cellXfs>
  <cellStyles count="8">
    <cellStyle name="Normalno" xfId="0" builtinId="0"/>
    <cellStyle name="Normalno 2" xfId="1" xr:uid="{96856A68-8FF7-4900-85FC-D8E13E6E1E67}"/>
    <cellStyle name="Normalno 3" xfId="2" xr:uid="{C382F98E-9AE8-4782-A12A-DC267D8ECD41}"/>
    <cellStyle name="SAPBEXaggData" xfId="3" xr:uid="{E382F80B-F0DC-4365-B6B0-17FAD4B29CD1}"/>
    <cellStyle name="SAPBEXHLevel1" xfId="7" xr:uid="{F1041AC4-E371-4C22-8EAC-26DE2AD82755}"/>
    <cellStyle name="SAPBEXHLevel2" xfId="4" xr:uid="{B12FE3AA-C064-4424-88AF-AB6EBE9FD4ED}"/>
    <cellStyle name="SAPBEXHLevel3" xfId="5" xr:uid="{58BC5613-3E59-4C5A-A7BE-71FC1B2AC2BD}"/>
    <cellStyle name="SAPBEXstdData" xfId="6" xr:uid="{DCA7F21A-E9C6-4A07-8006-C4D6941E1A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blazicko/AppData/Local/Microsoft/Windows/Temporary%20Internet%20Files/Content.Outlook/1IW1ZH72/SEKTOR%20DEMOGRAFIJA%20A%20788018%20-%20Dje&#269;ji%20prora&#269;un-tablica%20final%20(0000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blazicko/Documents/Dje&#269;ji%20prora&#269;un/Zaprimljena%20o&#269;itovanja/Ministarstvo%20mora/Kopija%20Dje&#269;ji%20prora&#269;un-tablica%20final%2014011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je&#269;ji%20prora&#269;un-tablica%20final%20-%20Cop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blazicko/AppData/Local/Microsoft/Windows/Temporary%20Internet%20Files/Content.Outlook/1IW1ZH72/Dje&#269;ji%20prora&#269;un-tablica%20final%20(00000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blazicko/AppData/Local/Microsoft/Windows/Temporary%20Internet%20Files/Content.Outlook/1IW1ZH72/HZJZ%20Dje&#269;ji%20prora&#269;un-tablica%20final_HZJZ%20I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List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ZVRŠENJE"/>
      <sheetName val="List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PLAN"/>
      <sheetName val="IZVRŠENJE"/>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57AE1-2562-47C9-AB5F-3A461DDADAEA}">
  <dimension ref="A1:E435"/>
  <sheetViews>
    <sheetView tabSelected="1" zoomScale="90" zoomScaleNormal="90" workbookViewId="0">
      <selection activeCell="B2" sqref="B2:E2"/>
    </sheetView>
  </sheetViews>
  <sheetFormatPr defaultRowHeight="15" x14ac:dyDescent="0.25"/>
  <cols>
    <col min="1" max="1" width="44.7109375" style="196" customWidth="1"/>
    <col min="2" max="2" width="35.5703125" style="196" customWidth="1"/>
    <col min="3" max="3" width="34.28515625" style="196" customWidth="1"/>
    <col min="4" max="4" width="30.7109375" style="196" customWidth="1"/>
    <col min="5" max="5" width="24.85546875" style="196" customWidth="1"/>
  </cols>
  <sheetData>
    <row r="1" spans="1:5" ht="19.5" x14ac:dyDescent="0.25">
      <c r="A1" s="593" t="s">
        <v>13</v>
      </c>
      <c r="B1" s="594"/>
      <c r="C1" s="594"/>
      <c r="D1" s="594"/>
      <c r="E1" s="595"/>
    </row>
    <row r="2" spans="1:5" ht="45" x14ac:dyDescent="0.25">
      <c r="A2" s="197" t="s">
        <v>0</v>
      </c>
      <c r="B2" s="566" t="s">
        <v>476</v>
      </c>
      <c r="C2" s="567"/>
      <c r="D2" s="567"/>
      <c r="E2" s="568"/>
    </row>
    <row r="3" spans="1:5" ht="24" customHeight="1" thickBot="1" x14ac:dyDescent="0.3">
      <c r="A3" s="198" t="s">
        <v>1</v>
      </c>
      <c r="B3" s="596">
        <v>47045</v>
      </c>
      <c r="C3" s="597"/>
      <c r="D3" s="597"/>
      <c r="E3" s="598"/>
    </row>
    <row r="4" spans="1:5" ht="15.75" thickBot="1" x14ac:dyDescent="0.3">
      <c r="A4" s="199"/>
      <c r="B4" s="199"/>
      <c r="C4" s="199"/>
      <c r="D4" s="199"/>
      <c r="E4" s="199"/>
    </row>
    <row r="5" spans="1:5" ht="30" x14ac:dyDescent="0.25">
      <c r="A5" s="64" t="s">
        <v>2</v>
      </c>
      <c r="B5" s="201" t="s">
        <v>3</v>
      </c>
      <c r="C5" s="202" t="s">
        <v>14</v>
      </c>
      <c r="D5" s="202" t="s">
        <v>4</v>
      </c>
      <c r="E5" s="203" t="s">
        <v>15</v>
      </c>
    </row>
    <row r="6" spans="1:5" ht="24" customHeight="1" thickBot="1" x14ac:dyDescent="0.3">
      <c r="A6" s="217" t="s">
        <v>456</v>
      </c>
      <c r="B6" s="213" t="s">
        <v>457</v>
      </c>
      <c r="C6" s="205">
        <v>8337016</v>
      </c>
      <c r="D6" s="205">
        <v>8608284</v>
      </c>
      <c r="E6" s="208">
        <v>885734</v>
      </c>
    </row>
    <row r="7" spans="1:5" ht="15.75" x14ac:dyDescent="0.25">
      <c r="A7" s="492" t="s">
        <v>5</v>
      </c>
      <c r="B7" s="493"/>
      <c r="C7" s="493"/>
      <c r="D7" s="493"/>
      <c r="E7" s="494"/>
    </row>
    <row r="8" spans="1:5" ht="76.5" customHeight="1" x14ac:dyDescent="0.25">
      <c r="A8" s="206" t="s">
        <v>6</v>
      </c>
      <c r="B8" s="599" t="s">
        <v>477</v>
      </c>
      <c r="C8" s="599"/>
      <c r="D8" s="599"/>
      <c r="E8" s="600"/>
    </row>
    <row r="9" spans="1:5" ht="113.25" customHeight="1" x14ac:dyDescent="0.25">
      <c r="A9" s="206" t="s">
        <v>7</v>
      </c>
      <c r="B9" s="582" t="s">
        <v>478</v>
      </c>
      <c r="C9" s="583"/>
      <c r="D9" s="583"/>
      <c r="E9" s="584"/>
    </row>
    <row r="10" spans="1:5" x14ac:dyDescent="0.25">
      <c r="A10" s="564" t="s">
        <v>8</v>
      </c>
      <c r="B10" s="585" t="s">
        <v>490</v>
      </c>
      <c r="C10" s="585" t="s">
        <v>458</v>
      </c>
      <c r="D10" s="585" t="s">
        <v>459</v>
      </c>
      <c r="E10" s="590" t="s">
        <v>460</v>
      </c>
    </row>
    <row r="11" spans="1:5" x14ac:dyDescent="0.25">
      <c r="A11" s="565"/>
      <c r="B11" s="586"/>
      <c r="C11" s="586"/>
      <c r="D11" s="588"/>
      <c r="E11" s="591"/>
    </row>
    <row r="12" spans="1:5" ht="33.75" customHeight="1" x14ac:dyDescent="0.25">
      <c r="A12" s="573"/>
      <c r="B12" s="587"/>
      <c r="C12" s="587"/>
      <c r="D12" s="589"/>
      <c r="E12" s="592"/>
    </row>
    <row r="13" spans="1:5" ht="21" customHeight="1" x14ac:dyDescent="0.25">
      <c r="A13" s="207" t="s">
        <v>9</v>
      </c>
      <c r="B13" s="220" t="s">
        <v>58</v>
      </c>
      <c r="C13" s="220" t="s">
        <v>58</v>
      </c>
      <c r="D13" s="213" t="s">
        <v>461</v>
      </c>
      <c r="E13" s="219" t="s">
        <v>461</v>
      </c>
    </row>
    <row r="14" spans="1:5" ht="21" customHeight="1" x14ac:dyDescent="0.25">
      <c r="A14" s="207" t="s">
        <v>10</v>
      </c>
      <c r="B14" s="214">
        <v>919</v>
      </c>
      <c r="C14" s="213">
        <v>35</v>
      </c>
      <c r="D14" s="213">
        <v>100</v>
      </c>
      <c r="E14" s="221" t="s">
        <v>491</v>
      </c>
    </row>
    <row r="15" spans="1:5" ht="21" customHeight="1" x14ac:dyDescent="0.25">
      <c r="A15" s="207" t="s">
        <v>11</v>
      </c>
      <c r="B15" s="214">
        <v>950</v>
      </c>
      <c r="C15" s="213">
        <v>40</v>
      </c>
      <c r="D15" s="213">
        <v>100</v>
      </c>
      <c r="E15" s="221" t="s">
        <v>492</v>
      </c>
    </row>
    <row r="16" spans="1:5" ht="21" customHeight="1" x14ac:dyDescent="0.25">
      <c r="A16" s="207" t="s">
        <v>12</v>
      </c>
      <c r="B16" s="214" t="s">
        <v>363</v>
      </c>
      <c r="C16" s="213">
        <v>50</v>
      </c>
      <c r="D16" s="213">
        <v>150</v>
      </c>
      <c r="E16" s="221" t="s">
        <v>493</v>
      </c>
    </row>
    <row r="17" spans="1:5" ht="21" customHeight="1" thickBot="1" x14ac:dyDescent="0.3">
      <c r="A17" s="198" t="s">
        <v>41</v>
      </c>
      <c r="B17" s="222" t="s">
        <v>493</v>
      </c>
      <c r="C17" s="216">
        <v>60</v>
      </c>
      <c r="D17" s="216">
        <v>200</v>
      </c>
      <c r="E17" s="223" t="s">
        <v>494</v>
      </c>
    </row>
    <row r="18" spans="1:5" s="196" customFormat="1" ht="24" customHeight="1" thickBot="1" x14ac:dyDescent="0.3">
      <c r="A18" s="209"/>
      <c r="B18" s="225"/>
      <c r="C18" s="226"/>
      <c r="D18" s="226"/>
      <c r="E18" s="227"/>
    </row>
    <row r="19" spans="1:5" ht="30" x14ac:dyDescent="0.25">
      <c r="A19" s="200" t="s">
        <v>2</v>
      </c>
      <c r="B19" s="201" t="s">
        <v>3</v>
      </c>
      <c r="C19" s="202" t="s">
        <v>14</v>
      </c>
      <c r="D19" s="202" t="s">
        <v>4</v>
      </c>
      <c r="E19" s="203" t="s">
        <v>15</v>
      </c>
    </row>
    <row r="20" spans="1:5" ht="24" customHeight="1" thickBot="1" x14ac:dyDescent="0.3">
      <c r="A20" s="217" t="s">
        <v>472</v>
      </c>
      <c r="B20" s="216" t="s">
        <v>473</v>
      </c>
      <c r="C20" s="218">
        <v>3599850</v>
      </c>
      <c r="D20" s="218">
        <v>3614850</v>
      </c>
      <c r="E20" s="218">
        <v>3619850</v>
      </c>
    </row>
    <row r="21" spans="1:5" ht="36" customHeight="1" x14ac:dyDescent="0.25">
      <c r="A21" s="492" t="s">
        <v>5</v>
      </c>
      <c r="B21" s="493"/>
      <c r="C21" s="493"/>
      <c r="D21" s="493"/>
      <c r="E21" s="494"/>
    </row>
    <row r="22" spans="1:5" ht="27.75" x14ac:dyDescent="0.25">
      <c r="A22" s="206" t="s">
        <v>6</v>
      </c>
      <c r="B22" s="495" t="s">
        <v>474</v>
      </c>
      <c r="C22" s="508"/>
      <c r="D22" s="508"/>
      <c r="E22" s="509"/>
    </row>
    <row r="23" spans="1:5" ht="90" customHeight="1" x14ac:dyDescent="0.25">
      <c r="A23" s="206" t="s">
        <v>7</v>
      </c>
      <c r="B23" s="561" t="s">
        <v>489</v>
      </c>
      <c r="C23" s="562"/>
      <c r="D23" s="562"/>
      <c r="E23" s="563"/>
    </row>
    <row r="24" spans="1:5" ht="30.75" customHeight="1" x14ac:dyDescent="0.25">
      <c r="A24" s="564" t="s">
        <v>8</v>
      </c>
      <c r="B24" s="566" t="s">
        <v>475</v>
      </c>
      <c r="C24" s="567"/>
      <c r="D24" s="567"/>
      <c r="E24" s="568"/>
    </row>
    <row r="25" spans="1:5" hidden="1" x14ac:dyDescent="0.25">
      <c r="A25" s="565"/>
      <c r="B25" s="569"/>
      <c r="C25" s="601"/>
      <c r="D25" s="601"/>
      <c r="E25" s="571"/>
    </row>
    <row r="26" spans="1:5" hidden="1" x14ac:dyDescent="0.25">
      <c r="A26" s="573"/>
      <c r="B26" s="574"/>
      <c r="C26" s="575"/>
      <c r="D26" s="575"/>
      <c r="E26" s="576"/>
    </row>
    <row r="27" spans="1:5" ht="21" customHeight="1" x14ac:dyDescent="0.25">
      <c r="A27" s="207" t="s">
        <v>9</v>
      </c>
      <c r="B27" s="503" t="s">
        <v>40</v>
      </c>
      <c r="C27" s="513"/>
      <c r="D27" s="513"/>
      <c r="E27" s="504"/>
    </row>
    <row r="28" spans="1:5" ht="21" customHeight="1" x14ac:dyDescent="0.25">
      <c r="A28" s="207" t="s">
        <v>10</v>
      </c>
      <c r="B28" s="514" t="s">
        <v>482</v>
      </c>
      <c r="C28" s="515"/>
      <c r="D28" s="515"/>
      <c r="E28" s="516"/>
    </row>
    <row r="29" spans="1:5" ht="21" customHeight="1" x14ac:dyDescent="0.25">
      <c r="A29" s="207" t="s">
        <v>11</v>
      </c>
      <c r="B29" s="514" t="s">
        <v>482</v>
      </c>
      <c r="C29" s="515"/>
      <c r="D29" s="515"/>
      <c r="E29" s="516"/>
    </row>
    <row r="30" spans="1:5" ht="21" customHeight="1" x14ac:dyDescent="0.25">
      <c r="A30" s="207" t="s">
        <v>12</v>
      </c>
      <c r="B30" s="514" t="s">
        <v>483</v>
      </c>
      <c r="C30" s="515"/>
      <c r="D30" s="515"/>
      <c r="E30" s="516"/>
    </row>
    <row r="31" spans="1:5" ht="21" customHeight="1" thickBot="1" x14ac:dyDescent="0.3">
      <c r="A31" s="198" t="s">
        <v>41</v>
      </c>
      <c r="B31" s="558" t="s">
        <v>484</v>
      </c>
      <c r="C31" s="577"/>
      <c r="D31" s="577"/>
      <c r="E31" s="578"/>
    </row>
    <row r="32" spans="1:5" ht="24" customHeight="1" thickBot="1" x14ac:dyDescent="0.3">
      <c r="A32" s="209"/>
      <c r="B32" s="210"/>
      <c r="C32" s="224"/>
      <c r="D32" s="224"/>
      <c r="E32" s="212"/>
    </row>
    <row r="33" spans="1:5" ht="30" x14ac:dyDescent="0.25">
      <c r="A33" s="200" t="s">
        <v>2</v>
      </c>
      <c r="B33" s="201" t="s">
        <v>3</v>
      </c>
      <c r="C33" s="202" t="s">
        <v>14</v>
      </c>
      <c r="D33" s="202" t="s">
        <v>4</v>
      </c>
      <c r="E33" s="203" t="s">
        <v>15</v>
      </c>
    </row>
    <row r="34" spans="1:5" ht="24" customHeight="1" thickBot="1" x14ac:dyDescent="0.3">
      <c r="A34" s="204" t="s">
        <v>462</v>
      </c>
      <c r="B34" s="213" t="s">
        <v>463</v>
      </c>
      <c r="C34" s="205">
        <v>34672952</v>
      </c>
      <c r="D34" s="205">
        <f>$C$34</f>
        <v>34672952</v>
      </c>
      <c r="E34" s="208">
        <f>$C$34</f>
        <v>34672952</v>
      </c>
    </row>
    <row r="35" spans="1:5" ht="24" customHeight="1" x14ac:dyDescent="0.25">
      <c r="A35" s="492" t="s">
        <v>5</v>
      </c>
      <c r="B35" s="493"/>
      <c r="C35" s="493"/>
      <c r="D35" s="493"/>
      <c r="E35" s="494"/>
    </row>
    <row r="36" spans="1:5" ht="27.75" x14ac:dyDescent="0.25">
      <c r="A36" s="206" t="s">
        <v>6</v>
      </c>
      <c r="B36" s="521" t="s">
        <v>464</v>
      </c>
      <c r="C36" s="521"/>
      <c r="D36" s="521"/>
      <c r="E36" s="522"/>
    </row>
    <row r="37" spans="1:5" ht="177.75" customHeight="1" x14ac:dyDescent="0.25">
      <c r="A37" s="206" t="s">
        <v>7</v>
      </c>
      <c r="B37" s="561" t="s">
        <v>479</v>
      </c>
      <c r="C37" s="608"/>
      <c r="D37" s="608"/>
      <c r="E37" s="609"/>
    </row>
    <row r="38" spans="1:5" ht="58.5" customHeight="1" x14ac:dyDescent="0.25">
      <c r="A38" s="564" t="s">
        <v>8</v>
      </c>
      <c r="B38" s="585" t="s">
        <v>465</v>
      </c>
      <c r="C38" s="585" t="s">
        <v>466</v>
      </c>
      <c r="D38" s="612" t="s">
        <v>467</v>
      </c>
      <c r="E38" s="613"/>
    </row>
    <row r="39" spans="1:5" hidden="1" x14ac:dyDescent="0.25">
      <c r="A39" s="565"/>
      <c r="B39" s="610"/>
      <c r="C39" s="610"/>
      <c r="D39" s="614"/>
      <c r="E39" s="615"/>
    </row>
    <row r="40" spans="1:5" hidden="1" x14ac:dyDescent="0.25">
      <c r="A40" s="573"/>
      <c r="B40" s="611"/>
      <c r="C40" s="611"/>
      <c r="D40" s="616"/>
      <c r="E40" s="617"/>
    </row>
    <row r="41" spans="1:5" ht="21" customHeight="1" x14ac:dyDescent="0.25">
      <c r="A41" s="207" t="s">
        <v>9</v>
      </c>
      <c r="B41" s="215" t="s">
        <v>480</v>
      </c>
      <c r="C41" s="215" t="s">
        <v>480</v>
      </c>
      <c r="D41" s="579" t="s">
        <v>480</v>
      </c>
      <c r="E41" s="580"/>
    </row>
    <row r="42" spans="1:5" ht="21" customHeight="1" x14ac:dyDescent="0.25">
      <c r="A42" s="207" t="s">
        <v>10</v>
      </c>
      <c r="B42" s="214" t="s">
        <v>481</v>
      </c>
      <c r="C42" s="214">
        <v>700</v>
      </c>
      <c r="D42" s="514">
        <v>400</v>
      </c>
      <c r="E42" s="497"/>
    </row>
    <row r="43" spans="1:5" ht="21" customHeight="1" x14ac:dyDescent="0.25">
      <c r="A43" s="207" t="s">
        <v>11</v>
      </c>
      <c r="B43" s="214" t="s">
        <v>482</v>
      </c>
      <c r="C43" s="214">
        <v>750</v>
      </c>
      <c r="D43" s="514">
        <v>400</v>
      </c>
      <c r="E43" s="497"/>
    </row>
    <row r="44" spans="1:5" ht="21" customHeight="1" x14ac:dyDescent="0.25">
      <c r="A44" s="207" t="s">
        <v>12</v>
      </c>
      <c r="B44" s="214" t="s">
        <v>483</v>
      </c>
      <c r="C44" s="214">
        <v>800</v>
      </c>
      <c r="D44" s="514">
        <v>400</v>
      </c>
      <c r="E44" s="497"/>
    </row>
    <row r="45" spans="1:5" ht="21" customHeight="1" thickBot="1" x14ac:dyDescent="0.3">
      <c r="A45" s="198" t="s">
        <v>41</v>
      </c>
      <c r="B45" s="222" t="s">
        <v>484</v>
      </c>
      <c r="C45" s="222">
        <v>850</v>
      </c>
      <c r="D45" s="558">
        <v>400</v>
      </c>
      <c r="E45" s="581"/>
    </row>
    <row r="46" spans="1:5" ht="15" customHeight="1" thickBot="1" x14ac:dyDescent="0.3">
      <c r="A46" s="209"/>
      <c r="B46" s="210"/>
      <c r="C46" s="211"/>
      <c r="D46" s="211"/>
      <c r="E46" s="211"/>
    </row>
    <row r="47" spans="1:5" ht="30" x14ac:dyDescent="0.25">
      <c r="A47" s="200" t="s">
        <v>2</v>
      </c>
      <c r="B47" s="201" t="s">
        <v>3</v>
      </c>
      <c r="C47" s="202" t="s">
        <v>14</v>
      </c>
      <c r="D47" s="202" t="s">
        <v>4</v>
      </c>
      <c r="E47" s="203" t="s">
        <v>15</v>
      </c>
    </row>
    <row r="48" spans="1:5" ht="24" customHeight="1" thickBot="1" x14ac:dyDescent="0.3">
      <c r="A48" s="204" t="s">
        <v>468</v>
      </c>
      <c r="B48" s="213" t="s">
        <v>469</v>
      </c>
      <c r="C48" s="205">
        <v>13200000</v>
      </c>
      <c r="D48" s="205">
        <v>13200000</v>
      </c>
      <c r="E48" s="208">
        <v>13200000</v>
      </c>
    </row>
    <row r="49" spans="1:5" ht="24" customHeight="1" thickBot="1" x14ac:dyDescent="0.3">
      <c r="A49" s="605" t="s">
        <v>5</v>
      </c>
      <c r="B49" s="606"/>
      <c r="C49" s="606"/>
      <c r="D49" s="606"/>
      <c r="E49" s="607"/>
    </row>
    <row r="50" spans="1:5" ht="27.75" x14ac:dyDescent="0.25">
      <c r="A50" s="206" t="s">
        <v>6</v>
      </c>
      <c r="B50" s="602" t="s">
        <v>470</v>
      </c>
      <c r="C50" s="603"/>
      <c r="D50" s="603"/>
      <c r="E50" s="604"/>
    </row>
    <row r="51" spans="1:5" ht="80.25" customHeight="1" x14ac:dyDescent="0.25">
      <c r="A51" s="206" t="s">
        <v>7</v>
      </c>
      <c r="B51" s="561" t="s">
        <v>485</v>
      </c>
      <c r="C51" s="562"/>
      <c r="D51" s="562"/>
      <c r="E51" s="563"/>
    </row>
    <row r="52" spans="1:5" ht="25.5" customHeight="1" x14ac:dyDescent="0.25">
      <c r="A52" s="564" t="s">
        <v>8</v>
      </c>
      <c r="B52" s="566" t="s">
        <v>471</v>
      </c>
      <c r="C52" s="567"/>
      <c r="D52" s="567"/>
      <c r="E52" s="568"/>
    </row>
    <row r="53" spans="1:5" hidden="1" x14ac:dyDescent="0.25">
      <c r="A53" s="565"/>
      <c r="B53" s="569"/>
      <c r="C53" s="570"/>
      <c r="D53" s="570"/>
      <c r="E53" s="571"/>
    </row>
    <row r="54" spans="1:5" ht="7.5" customHeight="1" x14ac:dyDescent="0.25">
      <c r="A54" s="573"/>
      <c r="B54" s="574"/>
      <c r="C54" s="575"/>
      <c r="D54" s="575"/>
      <c r="E54" s="576"/>
    </row>
    <row r="55" spans="1:5" ht="21" customHeight="1" x14ac:dyDescent="0.25">
      <c r="A55" s="207" t="s">
        <v>9</v>
      </c>
      <c r="B55" s="503" t="s">
        <v>40</v>
      </c>
      <c r="C55" s="513"/>
      <c r="D55" s="513"/>
      <c r="E55" s="504"/>
    </row>
    <row r="56" spans="1:5" ht="21" customHeight="1" x14ac:dyDescent="0.25">
      <c r="A56" s="207" t="s">
        <v>10</v>
      </c>
      <c r="B56" s="514" t="s">
        <v>352</v>
      </c>
      <c r="C56" s="515"/>
      <c r="D56" s="515"/>
      <c r="E56" s="516"/>
    </row>
    <row r="57" spans="1:5" ht="21" customHeight="1" x14ac:dyDescent="0.25">
      <c r="A57" s="207" t="s">
        <v>11</v>
      </c>
      <c r="B57" s="514" t="s">
        <v>486</v>
      </c>
      <c r="C57" s="515"/>
      <c r="D57" s="515"/>
      <c r="E57" s="516"/>
    </row>
    <row r="58" spans="1:5" ht="21" customHeight="1" x14ac:dyDescent="0.25">
      <c r="A58" s="207" t="s">
        <v>12</v>
      </c>
      <c r="B58" s="514" t="s">
        <v>487</v>
      </c>
      <c r="C58" s="515"/>
      <c r="D58" s="515"/>
      <c r="E58" s="516"/>
    </row>
    <row r="59" spans="1:5" ht="21" customHeight="1" thickBot="1" x14ac:dyDescent="0.3">
      <c r="A59" s="198" t="s">
        <v>41</v>
      </c>
      <c r="B59" s="558" t="s">
        <v>488</v>
      </c>
      <c r="C59" s="577"/>
      <c r="D59" s="577"/>
      <c r="E59" s="578"/>
    </row>
    <row r="60" spans="1:5" ht="15.75" thickBot="1" x14ac:dyDescent="0.3"/>
    <row r="61" spans="1:5" ht="30" x14ac:dyDescent="0.25">
      <c r="A61" s="64" t="s">
        <v>2</v>
      </c>
      <c r="B61" s="159" t="s">
        <v>3</v>
      </c>
      <c r="C61" s="160" t="s">
        <v>14</v>
      </c>
      <c r="D61" s="160" t="s">
        <v>4</v>
      </c>
      <c r="E61" s="161" t="s">
        <v>15</v>
      </c>
    </row>
    <row r="62" spans="1:5" ht="24" customHeight="1" thickBot="1" x14ac:dyDescent="0.3">
      <c r="A62" s="217" t="s">
        <v>495</v>
      </c>
      <c r="B62" s="137" t="s">
        <v>496</v>
      </c>
      <c r="C62" s="218">
        <v>2800000</v>
      </c>
      <c r="D62" s="218">
        <v>2900000</v>
      </c>
      <c r="E62" s="57">
        <v>3000000</v>
      </c>
    </row>
    <row r="63" spans="1:5" ht="15.75" x14ac:dyDescent="0.25">
      <c r="A63" s="492" t="s">
        <v>5</v>
      </c>
      <c r="B63" s="493"/>
      <c r="C63" s="493"/>
      <c r="D63" s="493"/>
      <c r="E63" s="494"/>
    </row>
    <row r="64" spans="1:5" ht="27.75" x14ac:dyDescent="0.25">
      <c r="A64" s="236" t="s">
        <v>6</v>
      </c>
      <c r="B64" s="520" t="s">
        <v>497</v>
      </c>
      <c r="C64" s="520"/>
      <c r="D64" s="520"/>
      <c r="E64" s="572"/>
    </row>
    <row r="65" spans="1:5" ht="125.25" customHeight="1" x14ac:dyDescent="0.25">
      <c r="A65" s="236" t="s">
        <v>7</v>
      </c>
      <c r="B65" s="510" t="s">
        <v>1371</v>
      </c>
      <c r="C65" s="511"/>
      <c r="D65" s="511"/>
      <c r="E65" s="512"/>
    </row>
    <row r="66" spans="1:5" x14ac:dyDescent="0.25">
      <c r="A66" s="564" t="s">
        <v>8</v>
      </c>
      <c r="B66" s="566" t="s">
        <v>498</v>
      </c>
      <c r="C66" s="567"/>
      <c r="D66" s="567"/>
      <c r="E66" s="568"/>
    </row>
    <row r="67" spans="1:5" x14ac:dyDescent="0.25">
      <c r="A67" s="565"/>
      <c r="B67" s="569"/>
      <c r="C67" s="570"/>
      <c r="D67" s="570"/>
      <c r="E67" s="571"/>
    </row>
    <row r="68" spans="1:5" x14ac:dyDescent="0.25">
      <c r="A68" s="573"/>
      <c r="B68" s="574"/>
      <c r="C68" s="575"/>
      <c r="D68" s="575"/>
      <c r="E68" s="576"/>
    </row>
    <row r="69" spans="1:5" ht="21" customHeight="1" x14ac:dyDescent="0.25">
      <c r="A69" s="237" t="s">
        <v>9</v>
      </c>
      <c r="B69" s="503" t="s">
        <v>58</v>
      </c>
      <c r="C69" s="513"/>
      <c r="D69" s="513"/>
      <c r="E69" s="504"/>
    </row>
    <row r="70" spans="1:5" ht="21" customHeight="1" x14ac:dyDescent="0.25">
      <c r="A70" s="237" t="s">
        <v>10</v>
      </c>
      <c r="B70" s="514" t="s">
        <v>499</v>
      </c>
      <c r="C70" s="513"/>
      <c r="D70" s="513"/>
      <c r="E70" s="504"/>
    </row>
    <row r="71" spans="1:5" ht="21" customHeight="1" x14ac:dyDescent="0.25">
      <c r="A71" s="237" t="s">
        <v>11</v>
      </c>
      <c r="B71" s="514" t="s">
        <v>500</v>
      </c>
      <c r="C71" s="513"/>
      <c r="D71" s="513"/>
      <c r="E71" s="504"/>
    </row>
    <row r="72" spans="1:5" ht="21" customHeight="1" x14ac:dyDescent="0.25">
      <c r="A72" s="237" t="s">
        <v>12</v>
      </c>
      <c r="B72" s="514" t="s">
        <v>501</v>
      </c>
      <c r="C72" s="513"/>
      <c r="D72" s="513"/>
      <c r="E72" s="504"/>
    </row>
    <row r="73" spans="1:5" ht="21" customHeight="1" thickBot="1" x14ac:dyDescent="0.3">
      <c r="A73" s="228" t="s">
        <v>41</v>
      </c>
      <c r="B73" s="558" t="s">
        <v>502</v>
      </c>
      <c r="C73" s="559"/>
      <c r="D73" s="559"/>
      <c r="E73" s="560"/>
    </row>
    <row r="74" spans="1:5" ht="15.75" thickBot="1" x14ac:dyDescent="0.3">
      <c r="A74" s="239"/>
      <c r="B74" s="240"/>
      <c r="C74" s="241"/>
      <c r="D74" s="241"/>
      <c r="E74" s="242"/>
    </row>
    <row r="75" spans="1:5" ht="30" x14ac:dyDescent="0.25">
      <c r="A75" s="229" t="s">
        <v>2</v>
      </c>
      <c r="B75" s="230" t="s">
        <v>3</v>
      </c>
      <c r="C75" s="231" t="s">
        <v>14</v>
      </c>
      <c r="D75" s="231" t="s">
        <v>4</v>
      </c>
      <c r="E75" s="232" t="s">
        <v>15</v>
      </c>
    </row>
    <row r="76" spans="1:5" ht="24" customHeight="1" thickBot="1" x14ac:dyDescent="0.3">
      <c r="A76" s="233" t="s">
        <v>503</v>
      </c>
      <c r="B76" s="234" t="s">
        <v>504</v>
      </c>
      <c r="C76" s="235">
        <v>30000000</v>
      </c>
      <c r="D76" s="235">
        <v>30200000</v>
      </c>
      <c r="E76" s="238">
        <v>30500000</v>
      </c>
    </row>
    <row r="77" spans="1:5" ht="15.75" x14ac:dyDescent="0.25">
      <c r="A77" s="492" t="s">
        <v>5</v>
      </c>
      <c r="B77" s="493"/>
      <c r="C77" s="493"/>
      <c r="D77" s="493"/>
      <c r="E77" s="494"/>
    </row>
    <row r="78" spans="1:5" ht="27.75" x14ac:dyDescent="0.25">
      <c r="A78" s="236" t="s">
        <v>6</v>
      </c>
      <c r="B78" s="520" t="s">
        <v>505</v>
      </c>
      <c r="C78" s="520"/>
      <c r="D78" s="520"/>
      <c r="E78" s="572"/>
    </row>
    <row r="79" spans="1:5" ht="114" customHeight="1" x14ac:dyDescent="0.25">
      <c r="A79" s="236" t="s">
        <v>7</v>
      </c>
      <c r="B79" s="561" t="s">
        <v>1370</v>
      </c>
      <c r="C79" s="562"/>
      <c r="D79" s="562"/>
      <c r="E79" s="563"/>
    </row>
    <row r="80" spans="1:5" x14ac:dyDescent="0.25">
      <c r="A80" s="564" t="s">
        <v>8</v>
      </c>
      <c r="B80" s="566" t="s">
        <v>506</v>
      </c>
      <c r="C80" s="567"/>
      <c r="D80" s="567"/>
      <c r="E80" s="568"/>
    </row>
    <row r="81" spans="1:5" x14ac:dyDescent="0.25">
      <c r="A81" s="565"/>
      <c r="B81" s="569"/>
      <c r="C81" s="570"/>
      <c r="D81" s="570"/>
      <c r="E81" s="571"/>
    </row>
    <row r="82" spans="1:5" ht="3.75" customHeight="1" x14ac:dyDescent="0.25">
      <c r="A82" s="573"/>
      <c r="B82" s="574"/>
      <c r="C82" s="575"/>
      <c r="D82" s="575"/>
      <c r="E82" s="576"/>
    </row>
    <row r="83" spans="1:5" ht="21" customHeight="1" x14ac:dyDescent="0.25">
      <c r="A83" s="237" t="s">
        <v>9</v>
      </c>
      <c r="B83" s="503" t="s">
        <v>58</v>
      </c>
      <c r="C83" s="513"/>
      <c r="D83" s="513"/>
      <c r="E83" s="504"/>
    </row>
    <row r="84" spans="1:5" ht="21" customHeight="1" x14ac:dyDescent="0.25">
      <c r="A84" s="237" t="s">
        <v>10</v>
      </c>
      <c r="B84" s="514">
        <v>12000</v>
      </c>
      <c r="C84" s="513"/>
      <c r="D84" s="513"/>
      <c r="E84" s="504"/>
    </row>
    <row r="85" spans="1:5" ht="21" customHeight="1" x14ac:dyDescent="0.25">
      <c r="A85" s="237" t="s">
        <v>11</v>
      </c>
      <c r="B85" s="514" t="s">
        <v>507</v>
      </c>
      <c r="C85" s="513"/>
      <c r="D85" s="513"/>
      <c r="E85" s="504"/>
    </row>
    <row r="86" spans="1:5" ht="21" customHeight="1" x14ac:dyDescent="0.25">
      <c r="A86" s="237" t="s">
        <v>12</v>
      </c>
      <c r="B86" s="514" t="s">
        <v>508</v>
      </c>
      <c r="C86" s="513"/>
      <c r="D86" s="513"/>
      <c r="E86" s="504"/>
    </row>
    <row r="87" spans="1:5" ht="21" customHeight="1" thickBot="1" x14ac:dyDescent="0.3">
      <c r="A87" s="228" t="s">
        <v>41</v>
      </c>
      <c r="B87" s="558" t="s">
        <v>509</v>
      </c>
      <c r="C87" s="559"/>
      <c r="D87" s="559"/>
      <c r="E87" s="560"/>
    </row>
    <row r="88" spans="1:5" ht="15.75" thickBot="1" x14ac:dyDescent="0.3">
      <c r="A88" s="243"/>
      <c r="B88" s="244"/>
      <c r="C88" s="245"/>
      <c r="D88" s="245"/>
      <c r="E88" s="246"/>
    </row>
    <row r="89" spans="1:5" ht="30" x14ac:dyDescent="0.25">
      <c r="A89" s="229" t="s">
        <v>2</v>
      </c>
      <c r="B89" s="230" t="s">
        <v>3</v>
      </c>
      <c r="C89" s="231" t="s">
        <v>14</v>
      </c>
      <c r="D89" s="231" t="s">
        <v>4</v>
      </c>
      <c r="E89" s="232" t="s">
        <v>15</v>
      </c>
    </row>
    <row r="90" spans="1:5" ht="24" customHeight="1" thickBot="1" x14ac:dyDescent="0.3">
      <c r="A90" s="233" t="s">
        <v>510</v>
      </c>
      <c r="B90" s="234" t="s">
        <v>511</v>
      </c>
      <c r="C90" s="235">
        <v>10700000</v>
      </c>
      <c r="D90" s="235">
        <v>10900000</v>
      </c>
      <c r="E90" s="238">
        <v>11000000</v>
      </c>
    </row>
    <row r="91" spans="1:5" ht="15.75" x14ac:dyDescent="0.25">
      <c r="A91" s="492" t="s">
        <v>5</v>
      </c>
      <c r="B91" s="493"/>
      <c r="C91" s="493"/>
      <c r="D91" s="493"/>
      <c r="E91" s="494"/>
    </row>
    <row r="92" spans="1:5" ht="45" customHeight="1" x14ac:dyDescent="0.25">
      <c r="A92" s="236" t="s">
        <v>6</v>
      </c>
      <c r="B92" s="520" t="s">
        <v>512</v>
      </c>
      <c r="C92" s="520"/>
      <c r="D92" s="520"/>
      <c r="E92" s="572"/>
    </row>
    <row r="93" spans="1:5" ht="91.5" customHeight="1" x14ac:dyDescent="0.25">
      <c r="A93" s="236" t="s">
        <v>7</v>
      </c>
      <c r="B93" s="561" t="s">
        <v>1369</v>
      </c>
      <c r="C93" s="562"/>
      <c r="D93" s="562"/>
      <c r="E93" s="563"/>
    </row>
    <row r="94" spans="1:5" x14ac:dyDescent="0.25">
      <c r="A94" s="564" t="s">
        <v>8</v>
      </c>
      <c r="B94" s="566" t="s">
        <v>513</v>
      </c>
      <c r="C94" s="567"/>
      <c r="D94" s="567"/>
      <c r="E94" s="568"/>
    </row>
    <row r="95" spans="1:5" x14ac:dyDescent="0.25">
      <c r="A95" s="565"/>
      <c r="B95" s="569"/>
      <c r="C95" s="570"/>
      <c r="D95" s="570"/>
      <c r="E95" s="571"/>
    </row>
    <row r="96" spans="1:5" ht="3.75" customHeight="1" x14ac:dyDescent="0.25">
      <c r="A96" s="573"/>
      <c r="B96" s="574"/>
      <c r="C96" s="575"/>
      <c r="D96" s="575"/>
      <c r="E96" s="576"/>
    </row>
    <row r="97" spans="1:5" ht="21" customHeight="1" x14ac:dyDescent="0.25">
      <c r="A97" s="237" t="s">
        <v>9</v>
      </c>
      <c r="B97" s="503" t="s">
        <v>40</v>
      </c>
      <c r="C97" s="513"/>
      <c r="D97" s="513"/>
      <c r="E97" s="504"/>
    </row>
    <row r="98" spans="1:5" ht="21" customHeight="1" x14ac:dyDescent="0.25">
      <c r="A98" s="237" t="s">
        <v>10</v>
      </c>
      <c r="B98" s="514">
        <v>7500</v>
      </c>
      <c r="C98" s="513"/>
      <c r="D98" s="513"/>
      <c r="E98" s="504"/>
    </row>
    <row r="99" spans="1:5" ht="21" customHeight="1" x14ac:dyDescent="0.25">
      <c r="A99" s="237" t="s">
        <v>11</v>
      </c>
      <c r="B99" s="514">
        <v>7700</v>
      </c>
      <c r="C99" s="513"/>
      <c r="D99" s="513"/>
      <c r="E99" s="504"/>
    </row>
    <row r="100" spans="1:5" ht="21" customHeight="1" x14ac:dyDescent="0.25">
      <c r="A100" s="237" t="s">
        <v>12</v>
      </c>
      <c r="B100" s="514">
        <v>8000</v>
      </c>
      <c r="C100" s="513"/>
      <c r="D100" s="513"/>
      <c r="E100" s="504"/>
    </row>
    <row r="101" spans="1:5" ht="21" customHeight="1" thickBot="1" x14ac:dyDescent="0.3">
      <c r="A101" s="228" t="s">
        <v>41</v>
      </c>
      <c r="B101" s="514">
        <v>8200</v>
      </c>
      <c r="C101" s="513"/>
      <c r="D101" s="513"/>
      <c r="E101" s="504"/>
    </row>
    <row r="102" spans="1:5" ht="15.75" thickBot="1" x14ac:dyDescent="0.3">
      <c r="A102" s="243"/>
      <c r="B102" s="244"/>
      <c r="C102" s="245"/>
      <c r="D102" s="245"/>
      <c r="E102" s="246"/>
    </row>
    <row r="103" spans="1:5" ht="30" x14ac:dyDescent="0.25">
      <c r="A103" s="229" t="s">
        <v>2</v>
      </c>
      <c r="B103" s="230" t="s">
        <v>3</v>
      </c>
      <c r="C103" s="231" t="s">
        <v>14</v>
      </c>
      <c r="D103" s="231" t="s">
        <v>4</v>
      </c>
      <c r="E103" s="232" t="s">
        <v>15</v>
      </c>
    </row>
    <row r="104" spans="1:5" ht="21" customHeight="1" thickBot="1" x14ac:dyDescent="0.3">
      <c r="A104" s="233" t="s">
        <v>514</v>
      </c>
      <c r="B104" s="234" t="s">
        <v>515</v>
      </c>
      <c r="C104" s="235">
        <v>10000000</v>
      </c>
      <c r="D104" s="235">
        <v>10200000</v>
      </c>
      <c r="E104" s="238">
        <v>10500000</v>
      </c>
    </row>
    <row r="105" spans="1:5" ht="15.75" x14ac:dyDescent="0.25">
      <c r="A105" s="492" t="s">
        <v>5</v>
      </c>
      <c r="B105" s="493"/>
      <c r="C105" s="493"/>
      <c r="D105" s="493"/>
      <c r="E105" s="494"/>
    </row>
    <row r="106" spans="1:5" ht="42.75" customHeight="1" x14ac:dyDescent="0.25">
      <c r="A106" s="236" t="s">
        <v>6</v>
      </c>
      <c r="B106" s="520" t="s">
        <v>516</v>
      </c>
      <c r="C106" s="520"/>
      <c r="D106" s="520"/>
      <c r="E106" s="572"/>
    </row>
    <row r="107" spans="1:5" ht="191.25" customHeight="1" x14ac:dyDescent="0.25">
      <c r="A107" s="236" t="s">
        <v>7</v>
      </c>
      <c r="B107" s="561" t="s">
        <v>1368</v>
      </c>
      <c r="C107" s="562"/>
      <c r="D107" s="562"/>
      <c r="E107" s="563"/>
    </row>
    <row r="108" spans="1:5" x14ac:dyDescent="0.25">
      <c r="A108" s="564" t="s">
        <v>8</v>
      </c>
      <c r="B108" s="566" t="s">
        <v>517</v>
      </c>
      <c r="C108" s="567"/>
      <c r="D108" s="567"/>
      <c r="E108" s="568"/>
    </row>
    <row r="109" spans="1:5" ht="14.25" customHeight="1" x14ac:dyDescent="0.25">
      <c r="A109" s="565"/>
      <c r="B109" s="569"/>
      <c r="C109" s="570"/>
      <c r="D109" s="570"/>
      <c r="E109" s="571"/>
    </row>
    <row r="110" spans="1:5" hidden="1" x14ac:dyDescent="0.25">
      <c r="A110" s="573"/>
      <c r="B110" s="574"/>
      <c r="C110" s="575"/>
      <c r="D110" s="575"/>
      <c r="E110" s="576"/>
    </row>
    <row r="111" spans="1:5" ht="21" customHeight="1" x14ac:dyDescent="0.25">
      <c r="A111" s="237" t="s">
        <v>9</v>
      </c>
      <c r="B111" s="503" t="s">
        <v>58</v>
      </c>
      <c r="C111" s="513"/>
      <c r="D111" s="513"/>
      <c r="E111" s="504"/>
    </row>
    <row r="112" spans="1:5" ht="21" customHeight="1" x14ac:dyDescent="0.25">
      <c r="A112" s="237" t="s">
        <v>10</v>
      </c>
      <c r="B112" s="514" t="s">
        <v>518</v>
      </c>
      <c r="C112" s="513"/>
      <c r="D112" s="513"/>
      <c r="E112" s="504"/>
    </row>
    <row r="113" spans="1:5" ht="21" customHeight="1" x14ac:dyDescent="0.25">
      <c r="A113" s="237" t="s">
        <v>11</v>
      </c>
      <c r="B113" s="514" t="s">
        <v>519</v>
      </c>
      <c r="C113" s="513"/>
      <c r="D113" s="513"/>
      <c r="E113" s="504"/>
    </row>
    <row r="114" spans="1:5" ht="21" customHeight="1" x14ac:dyDescent="0.25">
      <c r="A114" s="237" t="s">
        <v>12</v>
      </c>
      <c r="B114" s="514" t="s">
        <v>520</v>
      </c>
      <c r="C114" s="513"/>
      <c r="D114" s="513"/>
      <c r="E114" s="504"/>
    </row>
    <row r="115" spans="1:5" ht="21" customHeight="1" thickBot="1" x14ac:dyDescent="0.3">
      <c r="A115" s="228" t="s">
        <v>41</v>
      </c>
      <c r="B115" s="558" t="s">
        <v>521</v>
      </c>
      <c r="C115" s="559"/>
      <c r="D115" s="559"/>
      <c r="E115" s="560"/>
    </row>
    <row r="116" spans="1:5" ht="15.75" thickBot="1" x14ac:dyDescent="0.3">
      <c r="A116" s="243"/>
      <c r="B116" s="244"/>
      <c r="C116" s="245"/>
      <c r="D116" s="245"/>
      <c r="E116" s="246"/>
    </row>
    <row r="117" spans="1:5" ht="30" x14ac:dyDescent="0.25">
      <c r="A117" s="229" t="s">
        <v>2</v>
      </c>
      <c r="B117" s="230" t="s">
        <v>3</v>
      </c>
      <c r="C117" s="231" t="s">
        <v>14</v>
      </c>
      <c r="D117" s="231" t="s">
        <v>4</v>
      </c>
      <c r="E117" s="232" t="s">
        <v>15</v>
      </c>
    </row>
    <row r="118" spans="1:5" ht="24" customHeight="1" thickBot="1" x14ac:dyDescent="0.3">
      <c r="A118" s="233" t="s">
        <v>522</v>
      </c>
      <c r="B118" s="234" t="s">
        <v>523</v>
      </c>
      <c r="C118" s="235">
        <v>3750000</v>
      </c>
      <c r="D118" s="235">
        <v>3750000</v>
      </c>
      <c r="E118" s="238">
        <v>3750000</v>
      </c>
    </row>
    <row r="119" spans="1:5" ht="15.75" x14ac:dyDescent="0.25">
      <c r="A119" s="492" t="s">
        <v>5</v>
      </c>
      <c r="B119" s="493"/>
      <c r="C119" s="493"/>
      <c r="D119" s="493"/>
      <c r="E119" s="494"/>
    </row>
    <row r="120" spans="1:5" ht="27.75" x14ac:dyDescent="0.25">
      <c r="A120" s="236" t="s">
        <v>6</v>
      </c>
      <c r="B120" s="520" t="s">
        <v>524</v>
      </c>
      <c r="C120" s="520"/>
      <c r="D120" s="520"/>
      <c r="E120" s="572"/>
    </row>
    <row r="121" spans="1:5" ht="184.5" customHeight="1" x14ac:dyDescent="0.25">
      <c r="A121" s="236" t="s">
        <v>7</v>
      </c>
      <c r="B121" s="561" t="s">
        <v>1367</v>
      </c>
      <c r="C121" s="562"/>
      <c r="D121" s="562"/>
      <c r="E121" s="563"/>
    </row>
    <row r="122" spans="1:5" x14ac:dyDescent="0.25">
      <c r="A122" s="564" t="s">
        <v>8</v>
      </c>
      <c r="B122" s="566" t="s">
        <v>525</v>
      </c>
      <c r="C122" s="567"/>
      <c r="D122" s="567"/>
      <c r="E122" s="568"/>
    </row>
    <row r="123" spans="1:5" ht="11.25" customHeight="1" x14ac:dyDescent="0.25">
      <c r="A123" s="565"/>
      <c r="B123" s="569"/>
      <c r="C123" s="570"/>
      <c r="D123" s="570"/>
      <c r="E123" s="571"/>
    </row>
    <row r="124" spans="1:5" hidden="1" x14ac:dyDescent="0.25">
      <c r="A124" s="573"/>
      <c r="B124" s="574"/>
      <c r="C124" s="575"/>
      <c r="D124" s="575"/>
      <c r="E124" s="576"/>
    </row>
    <row r="125" spans="1:5" ht="21" customHeight="1" x14ac:dyDescent="0.25">
      <c r="A125" s="237" t="s">
        <v>9</v>
      </c>
      <c r="B125" s="503" t="s">
        <v>58</v>
      </c>
      <c r="C125" s="513"/>
      <c r="D125" s="513"/>
      <c r="E125" s="504"/>
    </row>
    <row r="126" spans="1:5" ht="21" customHeight="1" x14ac:dyDescent="0.25">
      <c r="A126" s="237" t="s">
        <v>10</v>
      </c>
      <c r="B126" s="514">
        <v>270</v>
      </c>
      <c r="C126" s="513"/>
      <c r="D126" s="513"/>
      <c r="E126" s="504"/>
    </row>
    <row r="127" spans="1:5" ht="21" customHeight="1" x14ac:dyDescent="0.25">
      <c r="A127" s="237" t="s">
        <v>11</v>
      </c>
      <c r="B127" s="514">
        <v>280</v>
      </c>
      <c r="C127" s="513"/>
      <c r="D127" s="513"/>
      <c r="E127" s="504"/>
    </row>
    <row r="128" spans="1:5" ht="21" customHeight="1" x14ac:dyDescent="0.25">
      <c r="A128" s="237" t="s">
        <v>12</v>
      </c>
      <c r="B128" s="514">
        <v>280</v>
      </c>
      <c r="C128" s="513"/>
      <c r="D128" s="513"/>
      <c r="E128" s="504"/>
    </row>
    <row r="129" spans="1:5" ht="21" customHeight="1" thickBot="1" x14ac:dyDescent="0.3">
      <c r="A129" s="228" t="s">
        <v>41</v>
      </c>
      <c r="B129" s="558">
        <v>280</v>
      </c>
      <c r="C129" s="559"/>
      <c r="D129" s="559"/>
      <c r="E129" s="560"/>
    </row>
    <row r="130" spans="1:5" ht="24" customHeight="1" thickBot="1" x14ac:dyDescent="0.3">
      <c r="A130" s="243"/>
      <c r="B130" s="244"/>
      <c r="C130" s="245"/>
      <c r="D130" s="245"/>
      <c r="E130" s="246"/>
    </row>
    <row r="131" spans="1:5" ht="30" x14ac:dyDescent="0.25">
      <c r="A131" s="229" t="s">
        <v>2</v>
      </c>
      <c r="B131" s="230" t="s">
        <v>3</v>
      </c>
      <c r="C131" s="231" t="s">
        <v>14</v>
      </c>
      <c r="D131" s="231" t="s">
        <v>4</v>
      </c>
      <c r="E131" s="232" t="s">
        <v>15</v>
      </c>
    </row>
    <row r="132" spans="1:5" ht="24" customHeight="1" thickBot="1" x14ac:dyDescent="0.3">
      <c r="A132" s="247" t="s">
        <v>526</v>
      </c>
      <c r="B132" s="248" t="s">
        <v>527</v>
      </c>
      <c r="C132" s="249">
        <v>12000000</v>
      </c>
      <c r="D132" s="249">
        <v>12200000</v>
      </c>
      <c r="E132" s="250">
        <v>12400000</v>
      </c>
    </row>
    <row r="133" spans="1:5" ht="15.75" x14ac:dyDescent="0.25">
      <c r="A133" s="492" t="s">
        <v>5</v>
      </c>
      <c r="B133" s="493"/>
      <c r="C133" s="493"/>
      <c r="D133" s="493"/>
      <c r="E133" s="494"/>
    </row>
    <row r="134" spans="1:5" ht="46.5" customHeight="1" x14ac:dyDescent="0.25">
      <c r="A134" s="236" t="s">
        <v>6</v>
      </c>
      <c r="B134" s="495" t="s">
        <v>528</v>
      </c>
      <c r="C134" s="508"/>
      <c r="D134" s="508"/>
      <c r="E134" s="509"/>
    </row>
    <row r="135" spans="1:5" ht="87.75" customHeight="1" x14ac:dyDescent="0.25">
      <c r="A135" s="236" t="s">
        <v>7</v>
      </c>
      <c r="B135" s="561" t="s">
        <v>1366</v>
      </c>
      <c r="C135" s="562"/>
      <c r="D135" s="562"/>
      <c r="E135" s="563"/>
    </row>
    <row r="136" spans="1:5" x14ac:dyDescent="0.25">
      <c r="A136" s="564" t="s">
        <v>8</v>
      </c>
      <c r="B136" s="566" t="s">
        <v>529</v>
      </c>
      <c r="C136" s="567"/>
      <c r="D136" s="567"/>
      <c r="E136" s="568"/>
    </row>
    <row r="137" spans="1:5" x14ac:dyDescent="0.25">
      <c r="A137" s="565"/>
      <c r="B137" s="569"/>
      <c r="C137" s="570"/>
      <c r="D137" s="570"/>
      <c r="E137" s="571"/>
    </row>
    <row r="138" spans="1:5" ht="21" customHeight="1" x14ac:dyDescent="0.25">
      <c r="A138" s="237" t="s">
        <v>9</v>
      </c>
      <c r="B138" s="503" t="s">
        <v>58</v>
      </c>
      <c r="C138" s="513"/>
      <c r="D138" s="513"/>
      <c r="E138" s="504"/>
    </row>
    <row r="139" spans="1:5" ht="21" customHeight="1" x14ac:dyDescent="0.25">
      <c r="A139" s="237" t="s">
        <v>10</v>
      </c>
      <c r="B139" s="514" t="s">
        <v>530</v>
      </c>
      <c r="C139" s="513"/>
      <c r="D139" s="513"/>
      <c r="E139" s="504"/>
    </row>
    <row r="140" spans="1:5" ht="21" customHeight="1" x14ac:dyDescent="0.25">
      <c r="A140" s="237" t="s">
        <v>11</v>
      </c>
      <c r="B140" s="514" t="s">
        <v>531</v>
      </c>
      <c r="C140" s="513"/>
      <c r="D140" s="513"/>
      <c r="E140" s="504"/>
    </row>
    <row r="141" spans="1:5" ht="21" customHeight="1" x14ac:dyDescent="0.25">
      <c r="A141" s="237" t="s">
        <v>12</v>
      </c>
      <c r="B141" s="514" t="s">
        <v>532</v>
      </c>
      <c r="C141" s="513"/>
      <c r="D141" s="513"/>
      <c r="E141" s="504"/>
    </row>
    <row r="142" spans="1:5" ht="21" customHeight="1" thickBot="1" x14ac:dyDescent="0.3">
      <c r="A142" s="228" t="s">
        <v>41</v>
      </c>
      <c r="B142" s="558" t="s">
        <v>533</v>
      </c>
      <c r="C142" s="559"/>
      <c r="D142" s="559"/>
      <c r="E142" s="560"/>
    </row>
    <row r="143" spans="1:5" ht="15.75" thickBot="1" x14ac:dyDescent="0.3">
      <c r="A143" s="469"/>
      <c r="B143" s="469"/>
      <c r="C143" s="469"/>
      <c r="D143" s="469"/>
      <c r="E143" s="469"/>
    </row>
    <row r="144" spans="1:5" ht="30" x14ac:dyDescent="0.25">
      <c r="A144" s="229" t="s">
        <v>2</v>
      </c>
      <c r="B144" s="230" t="s">
        <v>3</v>
      </c>
      <c r="C144" s="231" t="s">
        <v>14</v>
      </c>
      <c r="D144" s="231" t="s">
        <v>4</v>
      </c>
      <c r="E144" s="232" t="s">
        <v>15</v>
      </c>
    </row>
    <row r="145" spans="1:5" ht="37.5" customHeight="1" thickBot="1" x14ac:dyDescent="0.3">
      <c r="A145" s="233" t="s">
        <v>534</v>
      </c>
      <c r="B145" s="164" t="s">
        <v>535</v>
      </c>
      <c r="C145" s="170">
        <v>60390000</v>
      </c>
      <c r="D145" s="259">
        <v>60390000</v>
      </c>
      <c r="E145" s="182">
        <v>60390000</v>
      </c>
    </row>
    <row r="146" spans="1:5" ht="15.75" x14ac:dyDescent="0.25">
      <c r="A146" s="492" t="s">
        <v>5</v>
      </c>
      <c r="B146" s="493"/>
      <c r="C146" s="493"/>
      <c r="D146" s="493"/>
      <c r="E146" s="494"/>
    </row>
    <row r="147" spans="1:5" ht="37.5" customHeight="1" x14ac:dyDescent="0.25">
      <c r="A147" s="236" t="s">
        <v>6</v>
      </c>
      <c r="B147" s="520" t="s">
        <v>536</v>
      </c>
      <c r="C147" s="521"/>
      <c r="D147" s="521"/>
      <c r="E147" s="522"/>
    </row>
    <row r="148" spans="1:5" ht="54.75" x14ac:dyDescent="0.25">
      <c r="A148" s="186" t="s">
        <v>7</v>
      </c>
      <c r="B148" s="582" t="s">
        <v>1365</v>
      </c>
      <c r="C148" s="583"/>
      <c r="D148" s="583"/>
      <c r="E148" s="584"/>
    </row>
    <row r="149" spans="1:5" ht="29.25" x14ac:dyDescent="0.25">
      <c r="A149" s="236" t="s">
        <v>8</v>
      </c>
      <c r="B149" s="495" t="s">
        <v>537</v>
      </c>
      <c r="C149" s="508"/>
      <c r="D149" s="508"/>
      <c r="E149" s="509"/>
    </row>
    <row r="150" spans="1:5" ht="21" customHeight="1" x14ac:dyDescent="0.25">
      <c r="A150" s="237" t="s">
        <v>9</v>
      </c>
      <c r="B150" s="503" t="s">
        <v>81</v>
      </c>
      <c r="C150" s="513"/>
      <c r="D150" s="513"/>
      <c r="E150" s="504"/>
    </row>
    <row r="151" spans="1:5" ht="21" customHeight="1" x14ac:dyDescent="0.25">
      <c r="A151" s="237" t="s">
        <v>10</v>
      </c>
      <c r="B151" s="503" t="s">
        <v>612</v>
      </c>
      <c r="C151" s="513"/>
      <c r="D151" s="513"/>
      <c r="E151" s="504"/>
    </row>
    <row r="152" spans="1:5" ht="21" customHeight="1" x14ac:dyDescent="0.25">
      <c r="A152" s="237" t="s">
        <v>11</v>
      </c>
      <c r="B152" s="520" t="s">
        <v>613</v>
      </c>
      <c r="C152" s="520"/>
      <c r="D152" s="520"/>
      <c r="E152" s="520"/>
    </row>
    <row r="153" spans="1:5" ht="21" customHeight="1" x14ac:dyDescent="0.25">
      <c r="A153" s="237" t="s">
        <v>12</v>
      </c>
      <c r="B153" s="520" t="s">
        <v>455</v>
      </c>
      <c r="C153" s="520"/>
      <c r="D153" s="520"/>
      <c r="E153" s="520"/>
    </row>
    <row r="154" spans="1:5" ht="21" customHeight="1" thickBot="1" x14ac:dyDescent="0.3">
      <c r="A154" s="228" t="s">
        <v>41</v>
      </c>
      <c r="B154" s="520" t="s">
        <v>614</v>
      </c>
      <c r="C154" s="520"/>
      <c r="D154" s="520"/>
      <c r="E154" s="520"/>
    </row>
    <row r="155" spans="1:5" ht="15.75" thickBot="1" x14ac:dyDescent="0.3"/>
    <row r="156" spans="1:5" ht="30" x14ac:dyDescent="0.25">
      <c r="A156" s="229" t="s">
        <v>2</v>
      </c>
      <c r="B156" s="230" t="s">
        <v>3</v>
      </c>
      <c r="C156" s="231" t="s">
        <v>14</v>
      </c>
      <c r="D156" s="231" t="s">
        <v>4</v>
      </c>
      <c r="E156" s="232" t="s">
        <v>15</v>
      </c>
    </row>
    <row r="157" spans="1:5" ht="15.75" thickBot="1" x14ac:dyDescent="0.3">
      <c r="A157" s="217" t="s">
        <v>538</v>
      </c>
      <c r="B157" s="164" t="s">
        <v>539</v>
      </c>
      <c r="C157" s="170">
        <v>24354000</v>
      </c>
      <c r="D157" s="259">
        <v>24600000</v>
      </c>
      <c r="E157" s="182">
        <v>24600000</v>
      </c>
    </row>
    <row r="158" spans="1:5" ht="15.75" x14ac:dyDescent="0.25">
      <c r="A158" s="492" t="s">
        <v>5</v>
      </c>
      <c r="B158" s="493"/>
      <c r="C158" s="493"/>
      <c r="D158" s="493"/>
      <c r="E158" s="494"/>
    </row>
    <row r="159" spans="1:5" ht="27.75" x14ac:dyDescent="0.25">
      <c r="A159" s="236" t="s">
        <v>6</v>
      </c>
      <c r="B159" s="520" t="s">
        <v>540</v>
      </c>
      <c r="C159" s="521"/>
      <c r="D159" s="521"/>
      <c r="E159" s="522"/>
    </row>
    <row r="160" spans="1:5" ht="54.75" x14ac:dyDescent="0.25">
      <c r="A160" s="186" t="s">
        <v>7</v>
      </c>
      <c r="B160" s="582" t="s">
        <v>1364</v>
      </c>
      <c r="C160" s="583"/>
      <c r="D160" s="583"/>
      <c r="E160" s="584"/>
    </row>
    <row r="161" spans="1:5" ht="40.5" customHeight="1" x14ac:dyDescent="0.25">
      <c r="A161" s="236" t="s">
        <v>8</v>
      </c>
      <c r="B161" s="495" t="s">
        <v>541</v>
      </c>
      <c r="C161" s="508"/>
      <c r="D161" s="508"/>
      <c r="E161" s="509"/>
    </row>
    <row r="162" spans="1:5" ht="21" customHeight="1" x14ac:dyDescent="0.25">
      <c r="A162" s="237" t="s">
        <v>9</v>
      </c>
      <c r="B162" s="503" t="s">
        <v>81</v>
      </c>
      <c r="C162" s="513"/>
      <c r="D162" s="513"/>
      <c r="E162" s="504"/>
    </row>
    <row r="163" spans="1:5" ht="21" customHeight="1" x14ac:dyDescent="0.25">
      <c r="A163" s="237" t="s">
        <v>10</v>
      </c>
      <c r="B163" s="503" t="s">
        <v>542</v>
      </c>
      <c r="C163" s="513"/>
      <c r="D163" s="513"/>
      <c r="E163" s="504"/>
    </row>
    <row r="164" spans="1:5" ht="21" customHeight="1" x14ac:dyDescent="0.25">
      <c r="A164" s="237" t="s">
        <v>11</v>
      </c>
      <c r="B164" s="618" t="s">
        <v>543</v>
      </c>
      <c r="C164" s="619"/>
      <c r="D164" s="619"/>
      <c r="E164" s="620"/>
    </row>
    <row r="165" spans="1:5" ht="21" customHeight="1" x14ac:dyDescent="0.25">
      <c r="A165" s="237" t="s">
        <v>12</v>
      </c>
      <c r="B165" s="618" t="s">
        <v>544</v>
      </c>
      <c r="C165" s="619"/>
      <c r="D165" s="619"/>
      <c r="E165" s="620"/>
    </row>
    <row r="166" spans="1:5" ht="21" customHeight="1" thickBot="1" x14ac:dyDescent="0.3">
      <c r="A166" s="228" t="s">
        <v>41</v>
      </c>
      <c r="B166" s="621" t="s">
        <v>545</v>
      </c>
      <c r="C166" s="622"/>
      <c r="D166" s="622"/>
      <c r="E166" s="623"/>
    </row>
    <row r="167" spans="1:5" ht="15.75" thickBot="1" x14ac:dyDescent="0.3"/>
    <row r="168" spans="1:5" ht="30.75" thickBot="1" x14ac:dyDescent="0.3">
      <c r="A168" s="229" t="s">
        <v>2</v>
      </c>
      <c r="B168" s="230" t="s">
        <v>3</v>
      </c>
      <c r="C168" s="231" t="s">
        <v>14</v>
      </c>
      <c r="D168" s="231" t="s">
        <v>4</v>
      </c>
      <c r="E168" s="232" t="s">
        <v>15</v>
      </c>
    </row>
    <row r="169" spans="1:5" ht="43.5" thickBot="1" x14ac:dyDescent="0.3">
      <c r="A169" s="260" t="s">
        <v>546</v>
      </c>
      <c r="B169" s="168" t="s">
        <v>547</v>
      </c>
      <c r="C169" s="261">
        <v>29564945.699999999</v>
      </c>
      <c r="D169" s="261">
        <v>29564945.699999999</v>
      </c>
      <c r="E169" s="262" t="s">
        <v>548</v>
      </c>
    </row>
    <row r="170" spans="1:5" ht="15.75" x14ac:dyDescent="0.25">
      <c r="A170" s="492" t="s">
        <v>5</v>
      </c>
      <c r="B170" s="493"/>
      <c r="C170" s="493"/>
      <c r="D170" s="493"/>
      <c r="E170" s="494"/>
    </row>
    <row r="171" spans="1:5" ht="27.75" x14ac:dyDescent="0.25">
      <c r="A171" s="236" t="s">
        <v>6</v>
      </c>
      <c r="B171" s="520" t="s">
        <v>549</v>
      </c>
      <c r="C171" s="521"/>
      <c r="D171" s="521"/>
      <c r="E171" s="522"/>
    </row>
    <row r="172" spans="1:5" ht="54.75" x14ac:dyDescent="0.25">
      <c r="A172" s="186" t="s">
        <v>7</v>
      </c>
      <c r="B172" s="582" t="s">
        <v>1363</v>
      </c>
      <c r="C172" s="583"/>
      <c r="D172" s="583"/>
      <c r="E172" s="584"/>
    </row>
    <row r="173" spans="1:5" ht="29.25" x14ac:dyDescent="0.25">
      <c r="A173" s="236" t="s">
        <v>8</v>
      </c>
      <c r="B173" s="495" t="s">
        <v>550</v>
      </c>
      <c r="C173" s="508"/>
      <c r="D173" s="508"/>
      <c r="E173" s="509"/>
    </row>
    <row r="174" spans="1:5" ht="21" customHeight="1" x14ac:dyDescent="0.25">
      <c r="A174" s="237" t="s">
        <v>9</v>
      </c>
      <c r="B174" s="503" t="s">
        <v>551</v>
      </c>
      <c r="C174" s="513"/>
      <c r="D174" s="513"/>
      <c r="E174" s="504"/>
    </row>
    <row r="175" spans="1:5" ht="21" customHeight="1" x14ac:dyDescent="0.25">
      <c r="A175" s="237" t="s">
        <v>10</v>
      </c>
      <c r="B175" s="503">
        <v>30</v>
      </c>
      <c r="C175" s="513"/>
      <c r="D175" s="513"/>
      <c r="E175" s="504"/>
    </row>
    <row r="176" spans="1:5" ht="21" customHeight="1" x14ac:dyDescent="0.25">
      <c r="A176" s="237" t="s">
        <v>11</v>
      </c>
      <c r="B176" s="495">
        <v>31</v>
      </c>
      <c r="C176" s="508"/>
      <c r="D176" s="508"/>
      <c r="E176" s="509"/>
    </row>
    <row r="177" spans="1:5" ht="21" customHeight="1" x14ac:dyDescent="0.25">
      <c r="A177" s="237" t="s">
        <v>12</v>
      </c>
      <c r="B177" s="495">
        <v>31</v>
      </c>
      <c r="C177" s="508"/>
      <c r="D177" s="508"/>
      <c r="E177" s="509"/>
    </row>
    <row r="178" spans="1:5" ht="21" customHeight="1" thickBot="1" x14ac:dyDescent="0.3">
      <c r="A178" s="228" t="s">
        <v>41</v>
      </c>
      <c r="B178" s="495">
        <v>31</v>
      </c>
      <c r="C178" s="508"/>
      <c r="D178" s="508"/>
      <c r="E178" s="509"/>
    </row>
    <row r="179" spans="1:5" ht="15.75" thickBot="1" x14ac:dyDescent="0.3"/>
    <row r="180" spans="1:5" ht="30" x14ac:dyDescent="0.25">
      <c r="A180" s="229" t="s">
        <v>2</v>
      </c>
      <c r="B180" s="230" t="s">
        <v>3</v>
      </c>
      <c r="C180" s="231" t="s">
        <v>14</v>
      </c>
      <c r="D180" s="231" t="s">
        <v>4</v>
      </c>
      <c r="E180" s="232" t="s">
        <v>15</v>
      </c>
    </row>
    <row r="181" spans="1:5" ht="29.25" thickBot="1" x14ac:dyDescent="0.3">
      <c r="A181" s="167" t="s">
        <v>552</v>
      </c>
      <c r="B181" s="164" t="s">
        <v>553</v>
      </c>
      <c r="C181" s="170">
        <v>82109793.930000007</v>
      </c>
      <c r="D181" s="259">
        <v>85882164.090000004</v>
      </c>
      <c r="E181" s="263">
        <v>85882164.090000004</v>
      </c>
    </row>
    <row r="182" spans="1:5" ht="15.75" x14ac:dyDescent="0.25">
      <c r="A182" s="492" t="s">
        <v>5</v>
      </c>
      <c r="B182" s="493"/>
      <c r="C182" s="493"/>
      <c r="D182" s="493"/>
      <c r="E182" s="494"/>
    </row>
    <row r="183" spans="1:5" ht="27.75" x14ac:dyDescent="0.25">
      <c r="A183" s="236" t="s">
        <v>6</v>
      </c>
      <c r="B183" s="520" t="s">
        <v>554</v>
      </c>
      <c r="C183" s="521"/>
      <c r="D183" s="521"/>
      <c r="E183" s="522"/>
    </row>
    <row r="184" spans="1:5" ht="54.75" x14ac:dyDescent="0.25">
      <c r="A184" s="186" t="s">
        <v>7</v>
      </c>
      <c r="B184" s="582" t="s">
        <v>1362</v>
      </c>
      <c r="C184" s="583"/>
      <c r="D184" s="583"/>
      <c r="E184" s="584"/>
    </row>
    <row r="185" spans="1:5" ht="29.25" x14ac:dyDescent="0.25">
      <c r="A185" s="236" t="s">
        <v>8</v>
      </c>
      <c r="B185" s="495" t="s">
        <v>555</v>
      </c>
      <c r="C185" s="508"/>
      <c r="D185" s="508"/>
      <c r="E185" s="509"/>
    </row>
    <row r="186" spans="1:5" ht="21" customHeight="1" x14ac:dyDescent="0.25">
      <c r="A186" s="237" t="s">
        <v>9</v>
      </c>
      <c r="B186" s="503" t="s">
        <v>556</v>
      </c>
      <c r="C186" s="513"/>
      <c r="D186" s="513"/>
      <c r="E186" s="504"/>
    </row>
    <row r="187" spans="1:5" ht="21" customHeight="1" x14ac:dyDescent="0.25">
      <c r="A187" s="237" t="s">
        <v>10</v>
      </c>
      <c r="B187" s="503" t="s">
        <v>557</v>
      </c>
      <c r="C187" s="513"/>
      <c r="D187" s="513"/>
      <c r="E187" s="504"/>
    </row>
    <row r="188" spans="1:5" ht="21" customHeight="1" x14ac:dyDescent="0.25">
      <c r="A188" s="237" t="s">
        <v>11</v>
      </c>
      <c r="B188" s="624" t="s">
        <v>558</v>
      </c>
      <c r="C188" s="624"/>
      <c r="D188" s="624"/>
      <c r="E188" s="625"/>
    </row>
    <row r="189" spans="1:5" ht="21" customHeight="1" x14ac:dyDescent="0.25">
      <c r="A189" s="237" t="s">
        <v>12</v>
      </c>
      <c r="B189" s="626" t="s">
        <v>559</v>
      </c>
      <c r="C189" s="626"/>
      <c r="D189" s="626"/>
      <c r="E189" s="627"/>
    </row>
    <row r="190" spans="1:5" ht="21" customHeight="1" thickBot="1" x14ac:dyDescent="0.3">
      <c r="A190" s="228" t="s">
        <v>41</v>
      </c>
      <c r="B190" s="621" t="s">
        <v>560</v>
      </c>
      <c r="C190" s="622"/>
      <c r="D190" s="622"/>
      <c r="E190" s="623"/>
    </row>
    <row r="191" spans="1:5" ht="15.75" thickBot="1" x14ac:dyDescent="0.3"/>
    <row r="192" spans="1:5" ht="30" x14ac:dyDescent="0.25">
      <c r="A192" s="229" t="s">
        <v>2</v>
      </c>
      <c r="B192" s="230" t="s">
        <v>3</v>
      </c>
      <c r="C192" s="231" t="s">
        <v>14</v>
      </c>
      <c r="D192" s="231" t="s">
        <v>4</v>
      </c>
      <c r="E192" s="232" t="s">
        <v>15</v>
      </c>
    </row>
    <row r="193" spans="1:5" ht="43.5" thickBot="1" x14ac:dyDescent="0.3">
      <c r="A193" s="167" t="s">
        <v>561</v>
      </c>
      <c r="B193" s="164" t="s">
        <v>562</v>
      </c>
      <c r="C193" s="170">
        <v>90382047.200000003</v>
      </c>
      <c r="D193" s="259">
        <v>94600215.599999994</v>
      </c>
      <c r="E193" s="259">
        <v>94600215.599999994</v>
      </c>
    </row>
    <row r="194" spans="1:5" ht="15.75" x14ac:dyDescent="0.25">
      <c r="A194" s="492" t="s">
        <v>5</v>
      </c>
      <c r="B194" s="493"/>
      <c r="C194" s="493"/>
      <c r="D194" s="493"/>
      <c r="E194" s="494"/>
    </row>
    <row r="195" spans="1:5" ht="27.75" x14ac:dyDescent="0.25">
      <c r="A195" s="236" t="s">
        <v>6</v>
      </c>
      <c r="B195" s="520" t="s">
        <v>563</v>
      </c>
      <c r="C195" s="520"/>
      <c r="D195" s="520"/>
      <c r="E195" s="572"/>
    </row>
    <row r="196" spans="1:5" ht="54.75" x14ac:dyDescent="0.25">
      <c r="A196" s="186" t="s">
        <v>7</v>
      </c>
      <c r="B196" s="510" t="s">
        <v>1361</v>
      </c>
      <c r="C196" s="510"/>
      <c r="D196" s="510"/>
      <c r="E196" s="628"/>
    </row>
    <row r="197" spans="1:5" ht="29.25" x14ac:dyDescent="0.25">
      <c r="A197" s="236" t="s">
        <v>8</v>
      </c>
      <c r="B197" s="520" t="s">
        <v>555</v>
      </c>
      <c r="C197" s="520"/>
      <c r="D197" s="520"/>
      <c r="E197" s="572"/>
    </row>
    <row r="198" spans="1:5" ht="21" customHeight="1" x14ac:dyDescent="0.25">
      <c r="A198" s="237" t="s">
        <v>9</v>
      </c>
      <c r="B198" s="503" t="s">
        <v>556</v>
      </c>
      <c r="C198" s="513"/>
      <c r="D198" s="513"/>
      <c r="E198" s="504"/>
    </row>
    <row r="199" spans="1:5" ht="21" customHeight="1" x14ac:dyDescent="0.25">
      <c r="A199" s="237" t="s">
        <v>10</v>
      </c>
      <c r="B199" s="503">
        <v>800</v>
      </c>
      <c r="C199" s="513"/>
      <c r="D199" s="513"/>
      <c r="E199" s="504"/>
    </row>
    <row r="200" spans="1:5" ht="21" customHeight="1" x14ac:dyDescent="0.25">
      <c r="A200" s="237" t="s">
        <v>11</v>
      </c>
      <c r="B200" s="616">
        <v>820</v>
      </c>
      <c r="C200" s="629"/>
      <c r="D200" s="629"/>
      <c r="E200" s="617"/>
    </row>
    <row r="201" spans="1:5" ht="21" customHeight="1" x14ac:dyDescent="0.25">
      <c r="A201" s="237" t="s">
        <v>12</v>
      </c>
      <c r="B201" s="614">
        <v>845</v>
      </c>
      <c r="C201" s="630"/>
      <c r="D201" s="630"/>
      <c r="E201" s="615"/>
    </row>
    <row r="202" spans="1:5" ht="21" customHeight="1" thickBot="1" x14ac:dyDescent="0.3">
      <c r="A202" s="228" t="s">
        <v>41</v>
      </c>
      <c r="B202" s="631">
        <v>855</v>
      </c>
      <c r="C202" s="632"/>
      <c r="D202" s="632"/>
      <c r="E202" s="633"/>
    </row>
    <row r="203" spans="1:5" ht="15.75" thickBot="1" x14ac:dyDescent="0.3"/>
    <row r="204" spans="1:5" ht="30" x14ac:dyDescent="0.25">
      <c r="A204" s="229" t="s">
        <v>2</v>
      </c>
      <c r="B204" s="230" t="s">
        <v>3</v>
      </c>
      <c r="C204" s="231" t="s">
        <v>14</v>
      </c>
      <c r="D204" s="231" t="s">
        <v>4</v>
      </c>
      <c r="E204" s="232" t="s">
        <v>15</v>
      </c>
    </row>
    <row r="205" spans="1:5" ht="43.5" thickBot="1" x14ac:dyDescent="0.3">
      <c r="A205" s="217" t="s">
        <v>564</v>
      </c>
      <c r="B205" s="164" t="s">
        <v>565</v>
      </c>
      <c r="C205" s="170">
        <v>193537961.40000001</v>
      </c>
      <c r="D205" s="170">
        <v>202108739.40000001</v>
      </c>
      <c r="E205" s="259">
        <v>202108739.40000001</v>
      </c>
    </row>
    <row r="206" spans="1:5" ht="16.5" thickBot="1" x14ac:dyDescent="0.3">
      <c r="A206" s="492" t="s">
        <v>5</v>
      </c>
      <c r="B206" s="493"/>
      <c r="C206" s="493"/>
      <c r="D206" s="493"/>
      <c r="E206" s="494"/>
    </row>
    <row r="207" spans="1:5" ht="27.75" x14ac:dyDescent="0.25">
      <c r="A207" s="236" t="s">
        <v>6</v>
      </c>
      <c r="B207" s="634" t="s">
        <v>566</v>
      </c>
      <c r="C207" s="634"/>
      <c r="D207" s="634"/>
      <c r="E207" s="635"/>
    </row>
    <row r="208" spans="1:5" ht="54.75" x14ac:dyDescent="0.25">
      <c r="A208" s="186" t="s">
        <v>7</v>
      </c>
      <c r="B208" s="510" t="s">
        <v>1360</v>
      </c>
      <c r="C208" s="510"/>
      <c r="D208" s="510"/>
      <c r="E208" s="628"/>
    </row>
    <row r="209" spans="1:5" ht="29.25" x14ac:dyDescent="0.25">
      <c r="A209" s="236" t="s">
        <v>8</v>
      </c>
      <c r="B209" s="520" t="s">
        <v>555</v>
      </c>
      <c r="C209" s="520"/>
      <c r="D209" s="520"/>
      <c r="E209" s="572"/>
    </row>
    <row r="210" spans="1:5" ht="21" customHeight="1" x14ac:dyDescent="0.25">
      <c r="A210" s="237" t="s">
        <v>9</v>
      </c>
      <c r="B210" s="520" t="s">
        <v>556</v>
      </c>
      <c r="C210" s="520"/>
      <c r="D210" s="520"/>
      <c r="E210" s="572"/>
    </row>
    <row r="211" spans="1:5" ht="21" customHeight="1" x14ac:dyDescent="0.25">
      <c r="A211" s="237" t="s">
        <v>10</v>
      </c>
      <c r="B211" s="503">
        <v>2890</v>
      </c>
      <c r="C211" s="513"/>
      <c r="D211" s="513"/>
      <c r="E211" s="504"/>
    </row>
    <row r="212" spans="1:5" ht="21" customHeight="1" x14ac:dyDescent="0.25">
      <c r="A212" s="237" t="s">
        <v>11</v>
      </c>
      <c r="B212" s="624" t="s">
        <v>483</v>
      </c>
      <c r="C212" s="624"/>
      <c r="D212" s="624"/>
      <c r="E212" s="625"/>
    </row>
    <row r="213" spans="1:5" ht="21" customHeight="1" x14ac:dyDescent="0.25">
      <c r="A213" s="237" t="s">
        <v>12</v>
      </c>
      <c r="B213" s="626" t="s">
        <v>567</v>
      </c>
      <c r="C213" s="626"/>
      <c r="D213" s="626"/>
      <c r="E213" s="627"/>
    </row>
    <row r="214" spans="1:5" ht="21" customHeight="1" thickBot="1" x14ac:dyDescent="0.3">
      <c r="A214" s="228" t="s">
        <v>41</v>
      </c>
      <c r="B214" s="636" t="s">
        <v>568</v>
      </c>
      <c r="C214" s="636"/>
      <c r="D214" s="636"/>
      <c r="E214" s="637"/>
    </row>
    <row r="215" spans="1:5" ht="15.75" thickBot="1" x14ac:dyDescent="0.3"/>
    <row r="216" spans="1:5" ht="30" x14ac:dyDescent="0.25">
      <c r="A216" s="229" t="s">
        <v>2</v>
      </c>
      <c r="B216" s="230" t="s">
        <v>3</v>
      </c>
      <c r="C216" s="231" t="s">
        <v>14</v>
      </c>
      <c r="D216" s="231" t="s">
        <v>4</v>
      </c>
      <c r="E216" s="232" t="s">
        <v>15</v>
      </c>
    </row>
    <row r="217" spans="1:5" ht="57.75" thickBot="1" x14ac:dyDescent="0.3">
      <c r="A217" s="217" t="s">
        <v>569</v>
      </c>
      <c r="B217" s="164" t="s">
        <v>570</v>
      </c>
      <c r="C217" s="264">
        <v>2980000</v>
      </c>
      <c r="D217" s="265">
        <v>4550200</v>
      </c>
      <c r="E217" s="182">
        <v>13420000</v>
      </c>
    </row>
    <row r="218" spans="1:5" ht="16.5" thickBot="1" x14ac:dyDescent="0.3">
      <c r="A218" s="492" t="s">
        <v>5</v>
      </c>
      <c r="B218" s="493"/>
      <c r="C218" s="493"/>
      <c r="D218" s="493"/>
      <c r="E218" s="494"/>
    </row>
    <row r="219" spans="1:5" ht="27.75" x14ac:dyDescent="0.25">
      <c r="A219" s="236" t="s">
        <v>6</v>
      </c>
      <c r="B219" s="638" t="s">
        <v>571</v>
      </c>
      <c r="C219" s="639"/>
      <c r="D219" s="639"/>
      <c r="E219" s="640"/>
    </row>
    <row r="220" spans="1:5" ht="54.75" x14ac:dyDescent="0.25">
      <c r="A220" s="186" t="s">
        <v>7</v>
      </c>
      <c r="B220" s="561" t="s">
        <v>1358</v>
      </c>
      <c r="C220" s="562"/>
      <c r="D220" s="562"/>
      <c r="E220" s="641"/>
    </row>
    <row r="221" spans="1:5" ht="29.25" x14ac:dyDescent="0.25">
      <c r="A221" s="236" t="s">
        <v>8</v>
      </c>
      <c r="B221" s="520" t="s">
        <v>572</v>
      </c>
      <c r="C221" s="520"/>
      <c r="D221" s="520"/>
      <c r="E221" s="520"/>
    </row>
    <row r="222" spans="1:5" ht="24" customHeight="1" x14ac:dyDescent="0.25">
      <c r="A222" s="237" t="s">
        <v>9</v>
      </c>
      <c r="B222" s="520" t="s">
        <v>573</v>
      </c>
      <c r="C222" s="520"/>
      <c r="D222" s="520"/>
      <c r="E222" s="520"/>
    </row>
    <row r="223" spans="1:5" ht="21" customHeight="1" x14ac:dyDescent="0.25">
      <c r="A223" s="237" t="s">
        <v>10</v>
      </c>
      <c r="B223" s="520">
        <v>0</v>
      </c>
      <c r="C223" s="520"/>
      <c r="D223" s="520"/>
      <c r="E223" s="520"/>
    </row>
    <row r="224" spans="1:5" ht="21" customHeight="1" x14ac:dyDescent="0.25">
      <c r="A224" s="237" t="s">
        <v>11</v>
      </c>
      <c r="B224" s="495">
        <v>10</v>
      </c>
      <c r="C224" s="508"/>
      <c r="D224" s="508"/>
      <c r="E224" s="642"/>
    </row>
    <row r="225" spans="1:5" ht="21" customHeight="1" x14ac:dyDescent="0.25">
      <c r="A225" s="237" t="s">
        <v>12</v>
      </c>
      <c r="B225" s="612">
        <v>10</v>
      </c>
      <c r="C225" s="643"/>
      <c r="D225" s="643"/>
      <c r="E225" s="613"/>
    </row>
    <row r="226" spans="1:5" ht="21" customHeight="1" thickBot="1" x14ac:dyDescent="0.3">
      <c r="A226" s="228" t="s">
        <v>41</v>
      </c>
      <c r="B226" s="631">
        <v>12</v>
      </c>
      <c r="C226" s="632"/>
      <c r="D226" s="632"/>
      <c r="E226" s="633"/>
    </row>
    <row r="227" spans="1:5" ht="15.75" thickBot="1" x14ac:dyDescent="0.3"/>
    <row r="228" spans="1:5" ht="30" x14ac:dyDescent="0.25">
      <c r="A228" s="229" t="s">
        <v>2</v>
      </c>
      <c r="B228" s="230" t="s">
        <v>3</v>
      </c>
      <c r="C228" s="231" t="s">
        <v>14</v>
      </c>
      <c r="D228" s="231" t="s">
        <v>4</v>
      </c>
      <c r="E228" s="232" t="s">
        <v>15</v>
      </c>
    </row>
    <row r="229" spans="1:5" ht="43.5" thickBot="1" x14ac:dyDescent="0.3">
      <c r="A229" s="217" t="s">
        <v>574</v>
      </c>
      <c r="B229" s="164" t="s">
        <v>575</v>
      </c>
      <c r="C229" s="264">
        <v>1110000</v>
      </c>
      <c r="D229" s="265">
        <v>1260000</v>
      </c>
      <c r="E229" s="182">
        <v>1260000</v>
      </c>
    </row>
    <row r="230" spans="1:5" ht="15.75" x14ac:dyDescent="0.25">
      <c r="A230" s="492" t="s">
        <v>5</v>
      </c>
      <c r="B230" s="493"/>
      <c r="C230" s="493"/>
      <c r="D230" s="493"/>
      <c r="E230" s="494"/>
    </row>
    <row r="231" spans="1:5" ht="27.75" x14ac:dyDescent="0.25">
      <c r="A231" s="236" t="s">
        <v>6</v>
      </c>
      <c r="B231" s="495" t="s">
        <v>576</v>
      </c>
      <c r="C231" s="508"/>
      <c r="D231" s="508"/>
      <c r="E231" s="509"/>
    </row>
    <row r="232" spans="1:5" ht="54.75" x14ac:dyDescent="0.25">
      <c r="A232" s="186" t="s">
        <v>7</v>
      </c>
      <c r="B232" s="510" t="s">
        <v>1359</v>
      </c>
      <c r="C232" s="510"/>
      <c r="D232" s="510"/>
      <c r="E232" s="628"/>
    </row>
    <row r="233" spans="1:5" ht="29.25" x14ac:dyDescent="0.25">
      <c r="A233" s="236" t="s">
        <v>8</v>
      </c>
      <c r="B233" s="520" t="s">
        <v>577</v>
      </c>
      <c r="C233" s="520"/>
      <c r="D233" s="520"/>
      <c r="E233" s="572"/>
    </row>
    <row r="234" spans="1:5" ht="21" customHeight="1" x14ac:dyDescent="0.25">
      <c r="A234" s="237" t="s">
        <v>9</v>
      </c>
      <c r="B234" s="520" t="s">
        <v>573</v>
      </c>
      <c r="C234" s="520"/>
      <c r="D234" s="520"/>
      <c r="E234" s="572"/>
    </row>
    <row r="235" spans="1:5" ht="21" customHeight="1" x14ac:dyDescent="0.25">
      <c r="A235" s="237" t="s">
        <v>10</v>
      </c>
      <c r="B235" s="520">
        <v>0</v>
      </c>
      <c r="C235" s="520"/>
      <c r="D235" s="520"/>
      <c r="E235" s="572"/>
    </row>
    <row r="236" spans="1:5" ht="21" customHeight="1" x14ac:dyDescent="0.25">
      <c r="A236" s="237" t="s">
        <v>11</v>
      </c>
      <c r="B236" s="520">
        <v>5</v>
      </c>
      <c r="C236" s="520"/>
      <c r="D236" s="520"/>
      <c r="E236" s="572"/>
    </row>
    <row r="237" spans="1:5" ht="21" customHeight="1" x14ac:dyDescent="0.25">
      <c r="A237" s="237" t="s">
        <v>12</v>
      </c>
      <c r="B237" s="585">
        <v>5</v>
      </c>
      <c r="C237" s="585"/>
      <c r="D237" s="585"/>
      <c r="E237" s="590"/>
    </row>
    <row r="238" spans="1:5" ht="21" customHeight="1" thickBot="1" x14ac:dyDescent="0.3">
      <c r="A238" s="228" t="s">
        <v>41</v>
      </c>
      <c r="B238" s="644">
        <v>5</v>
      </c>
      <c r="C238" s="644"/>
      <c r="D238" s="644"/>
      <c r="E238" s="645"/>
    </row>
    <row r="239" spans="1:5" ht="15.75" thickBot="1" x14ac:dyDescent="0.3"/>
    <row r="240" spans="1:5" ht="30" x14ac:dyDescent="0.25">
      <c r="A240" s="229" t="s">
        <v>2</v>
      </c>
      <c r="B240" s="230" t="s">
        <v>3</v>
      </c>
      <c r="C240" s="231" t="s">
        <v>14</v>
      </c>
      <c r="D240" s="231" t="s">
        <v>4</v>
      </c>
      <c r="E240" s="232" t="s">
        <v>15</v>
      </c>
    </row>
    <row r="241" spans="1:5" ht="43.5" thickBot="1" x14ac:dyDescent="0.3">
      <c r="A241" s="217" t="s">
        <v>578</v>
      </c>
      <c r="B241" s="164" t="s">
        <v>579</v>
      </c>
      <c r="C241" s="264">
        <v>930000</v>
      </c>
      <c r="D241" s="265">
        <v>840000</v>
      </c>
      <c r="E241" s="182">
        <v>840000</v>
      </c>
    </row>
    <row r="242" spans="1:5" ht="15.75" x14ac:dyDescent="0.25">
      <c r="A242" s="492" t="s">
        <v>5</v>
      </c>
      <c r="B242" s="493"/>
      <c r="C242" s="493"/>
      <c r="D242" s="493"/>
      <c r="E242" s="494"/>
    </row>
    <row r="243" spans="1:5" ht="27.75" x14ac:dyDescent="0.25">
      <c r="A243" s="236" t="s">
        <v>6</v>
      </c>
      <c r="B243" s="520" t="s">
        <v>580</v>
      </c>
      <c r="C243" s="520"/>
      <c r="D243" s="520"/>
      <c r="E243" s="572"/>
    </row>
    <row r="244" spans="1:5" ht="54.75" x14ac:dyDescent="0.25">
      <c r="A244" s="186" t="s">
        <v>7</v>
      </c>
      <c r="B244" s="510" t="s">
        <v>1358</v>
      </c>
      <c r="C244" s="510"/>
      <c r="D244" s="510"/>
      <c r="E244" s="628"/>
    </row>
    <row r="245" spans="1:5" ht="29.25" x14ac:dyDescent="0.25">
      <c r="A245" s="236" t="s">
        <v>8</v>
      </c>
      <c r="B245" s="520" t="s">
        <v>581</v>
      </c>
      <c r="C245" s="520"/>
      <c r="D245" s="520"/>
      <c r="E245" s="572"/>
    </row>
    <row r="246" spans="1:5" ht="21" customHeight="1" x14ac:dyDescent="0.25">
      <c r="A246" s="237" t="s">
        <v>9</v>
      </c>
      <c r="B246" s="520" t="s">
        <v>582</v>
      </c>
      <c r="C246" s="520"/>
      <c r="D246" s="520"/>
      <c r="E246" s="572"/>
    </row>
    <row r="247" spans="1:5" ht="21" customHeight="1" x14ac:dyDescent="0.25">
      <c r="A247" s="237" t="s">
        <v>10</v>
      </c>
      <c r="B247" s="520">
        <v>0</v>
      </c>
      <c r="C247" s="520"/>
      <c r="D247" s="520"/>
      <c r="E247" s="572"/>
    </row>
    <row r="248" spans="1:5" ht="21" customHeight="1" x14ac:dyDescent="0.25">
      <c r="A248" s="237" t="s">
        <v>11</v>
      </c>
      <c r="B248" s="520">
        <v>3</v>
      </c>
      <c r="C248" s="520"/>
      <c r="D248" s="520"/>
      <c r="E248" s="572"/>
    </row>
    <row r="249" spans="1:5" ht="21" customHeight="1" x14ac:dyDescent="0.25">
      <c r="A249" s="237" t="s">
        <v>12</v>
      </c>
      <c r="B249" s="585">
        <v>3</v>
      </c>
      <c r="C249" s="585"/>
      <c r="D249" s="585"/>
      <c r="E249" s="590"/>
    </row>
    <row r="250" spans="1:5" ht="21" customHeight="1" thickBot="1" x14ac:dyDescent="0.3">
      <c r="A250" s="228" t="s">
        <v>41</v>
      </c>
      <c r="B250" s="520">
        <v>3</v>
      </c>
      <c r="C250" s="520"/>
      <c r="D250" s="520"/>
      <c r="E250" s="572"/>
    </row>
    <row r="251" spans="1:5" ht="15.75" thickBot="1" x14ac:dyDescent="0.3"/>
    <row r="252" spans="1:5" ht="30" x14ac:dyDescent="0.25">
      <c r="A252" s="229" t="s">
        <v>2</v>
      </c>
      <c r="B252" s="230" t="s">
        <v>3</v>
      </c>
      <c r="C252" s="231" t="s">
        <v>14</v>
      </c>
      <c r="D252" s="231" t="s">
        <v>4</v>
      </c>
      <c r="E252" s="232" t="s">
        <v>15</v>
      </c>
    </row>
    <row r="253" spans="1:5" ht="43.5" thickBot="1" x14ac:dyDescent="0.3">
      <c r="A253" s="217" t="s">
        <v>583</v>
      </c>
      <c r="B253" s="164" t="s">
        <v>584</v>
      </c>
      <c r="C253" s="264">
        <v>0</v>
      </c>
      <c r="D253" s="265">
        <v>0</v>
      </c>
      <c r="E253" s="182">
        <v>0</v>
      </c>
    </row>
    <row r="254" spans="1:5" ht="15.75" x14ac:dyDescent="0.25">
      <c r="A254" s="492" t="s">
        <v>5</v>
      </c>
      <c r="B254" s="493"/>
      <c r="C254" s="493"/>
      <c r="D254" s="493"/>
      <c r="E254" s="494"/>
    </row>
    <row r="255" spans="1:5" ht="27.75" x14ac:dyDescent="0.25">
      <c r="A255" s="236" t="s">
        <v>6</v>
      </c>
      <c r="B255" s="520" t="s">
        <v>585</v>
      </c>
      <c r="C255" s="521"/>
      <c r="D255" s="521"/>
      <c r="E255" s="522"/>
    </row>
    <row r="256" spans="1:5" ht="54.75" x14ac:dyDescent="0.25">
      <c r="A256" s="186" t="s">
        <v>7</v>
      </c>
      <c r="B256" s="582" t="s">
        <v>1357</v>
      </c>
      <c r="C256" s="583"/>
      <c r="D256" s="583"/>
      <c r="E256" s="584"/>
    </row>
    <row r="257" spans="1:5" ht="29.25" x14ac:dyDescent="0.25">
      <c r="A257" s="236" t="s">
        <v>8</v>
      </c>
      <c r="B257" s="495" t="s">
        <v>1284</v>
      </c>
      <c r="C257" s="508"/>
      <c r="D257" s="508"/>
      <c r="E257" s="509"/>
    </row>
    <row r="258" spans="1:5" ht="21" customHeight="1" x14ac:dyDescent="0.25">
      <c r="A258" s="237" t="s">
        <v>9</v>
      </c>
      <c r="B258" s="495" t="s">
        <v>586</v>
      </c>
      <c r="C258" s="508"/>
      <c r="D258" s="508"/>
      <c r="E258" s="509"/>
    </row>
    <row r="259" spans="1:5" ht="21" customHeight="1" x14ac:dyDescent="0.25">
      <c r="A259" s="237" t="s">
        <v>10</v>
      </c>
      <c r="B259" s="495">
        <v>0</v>
      </c>
      <c r="C259" s="508"/>
      <c r="D259" s="508"/>
      <c r="E259" s="509"/>
    </row>
    <row r="260" spans="1:5" ht="21" customHeight="1" x14ac:dyDescent="0.25">
      <c r="A260" s="237" t="s">
        <v>11</v>
      </c>
      <c r="B260" s="520">
        <v>0</v>
      </c>
      <c r="C260" s="520"/>
      <c r="D260" s="520"/>
      <c r="E260" s="572"/>
    </row>
    <row r="261" spans="1:5" ht="21" customHeight="1" x14ac:dyDescent="0.25">
      <c r="A261" s="237" t="s">
        <v>12</v>
      </c>
      <c r="B261" s="520">
        <v>0</v>
      </c>
      <c r="C261" s="520"/>
      <c r="D261" s="520"/>
      <c r="E261" s="572"/>
    </row>
    <row r="262" spans="1:5" ht="21" customHeight="1" thickBot="1" x14ac:dyDescent="0.3">
      <c r="A262" s="228" t="s">
        <v>41</v>
      </c>
      <c r="B262" s="520">
        <v>0</v>
      </c>
      <c r="C262" s="520"/>
      <c r="D262" s="520"/>
      <c r="E262" s="572"/>
    </row>
    <row r="263" spans="1:5" ht="15.75" thickBot="1" x14ac:dyDescent="0.3"/>
    <row r="264" spans="1:5" ht="30" x14ac:dyDescent="0.25">
      <c r="A264" s="229" t="s">
        <v>2</v>
      </c>
      <c r="B264" s="230" t="s">
        <v>3</v>
      </c>
      <c r="C264" s="231" t="s">
        <v>14</v>
      </c>
      <c r="D264" s="231" t="s">
        <v>4</v>
      </c>
      <c r="E264" s="232" t="s">
        <v>15</v>
      </c>
    </row>
    <row r="265" spans="1:5" ht="43.5" thickBot="1" x14ac:dyDescent="0.3">
      <c r="A265" s="217" t="s">
        <v>587</v>
      </c>
      <c r="B265" s="164" t="s">
        <v>588</v>
      </c>
      <c r="C265" s="170">
        <v>1700000</v>
      </c>
      <c r="D265" s="290">
        <v>11475000</v>
      </c>
      <c r="E265" s="280">
        <v>0</v>
      </c>
    </row>
    <row r="266" spans="1:5" ht="15.75" x14ac:dyDescent="0.25">
      <c r="A266" s="492" t="s">
        <v>5</v>
      </c>
      <c r="B266" s="493"/>
      <c r="C266" s="493"/>
      <c r="D266" s="493"/>
      <c r="E266" s="494"/>
    </row>
    <row r="267" spans="1:5" ht="27.75" x14ac:dyDescent="0.25">
      <c r="A267" s="236" t="s">
        <v>6</v>
      </c>
      <c r="B267" s="520" t="s">
        <v>589</v>
      </c>
      <c r="C267" s="521"/>
      <c r="D267" s="521"/>
      <c r="E267" s="522"/>
    </row>
    <row r="268" spans="1:5" ht="54.75" x14ac:dyDescent="0.25">
      <c r="A268" s="186" t="s">
        <v>7</v>
      </c>
      <c r="B268" s="582" t="s">
        <v>1357</v>
      </c>
      <c r="C268" s="583"/>
      <c r="D268" s="583"/>
      <c r="E268" s="584"/>
    </row>
    <row r="269" spans="1:5" ht="29.25" x14ac:dyDescent="0.25">
      <c r="A269" s="236" t="s">
        <v>8</v>
      </c>
      <c r="B269" s="561" t="s">
        <v>722</v>
      </c>
      <c r="C269" s="562"/>
      <c r="D269" s="562"/>
      <c r="E269" s="563"/>
    </row>
    <row r="270" spans="1:5" ht="24" customHeight="1" x14ac:dyDescent="0.25">
      <c r="A270" s="237" t="s">
        <v>9</v>
      </c>
      <c r="B270" s="495" t="s">
        <v>590</v>
      </c>
      <c r="C270" s="508"/>
      <c r="D270" s="508"/>
      <c r="E270" s="509"/>
    </row>
    <row r="271" spans="1:5" ht="21" customHeight="1" x14ac:dyDescent="0.25">
      <c r="A271" s="237" t="s">
        <v>10</v>
      </c>
      <c r="B271" s="495">
        <v>0</v>
      </c>
      <c r="C271" s="508"/>
      <c r="D271" s="508"/>
      <c r="E271" s="509"/>
    </row>
    <row r="272" spans="1:5" ht="21" customHeight="1" x14ac:dyDescent="0.25">
      <c r="A272" s="237" t="s">
        <v>11</v>
      </c>
      <c r="B272" s="520">
        <v>0.2</v>
      </c>
      <c r="C272" s="520"/>
      <c r="D272" s="520"/>
      <c r="E272" s="572"/>
    </row>
    <row r="273" spans="1:5" ht="21" customHeight="1" x14ac:dyDescent="0.25">
      <c r="A273" s="237" t="s">
        <v>12</v>
      </c>
      <c r="B273" s="585">
        <v>0.8</v>
      </c>
      <c r="C273" s="585"/>
      <c r="D273" s="585"/>
      <c r="E273" s="590"/>
    </row>
    <row r="274" spans="1:5" ht="21" customHeight="1" thickBot="1" x14ac:dyDescent="0.3">
      <c r="A274" s="228" t="s">
        <v>41</v>
      </c>
      <c r="B274" s="558">
        <v>0</v>
      </c>
      <c r="C274" s="577"/>
      <c r="D274" s="577"/>
      <c r="E274" s="578"/>
    </row>
    <row r="275" spans="1:5" ht="15.75" thickBot="1" x14ac:dyDescent="0.3"/>
    <row r="276" spans="1:5" ht="30" x14ac:dyDescent="0.25">
      <c r="A276" s="229" t="s">
        <v>2</v>
      </c>
      <c r="B276" s="230" t="s">
        <v>3</v>
      </c>
      <c r="C276" s="231" t="s">
        <v>14</v>
      </c>
      <c r="D276" s="231" t="s">
        <v>4</v>
      </c>
      <c r="E276" s="232" t="s">
        <v>15</v>
      </c>
    </row>
    <row r="277" spans="1:5" ht="29.25" thickBot="1" x14ac:dyDescent="0.3">
      <c r="A277" s="217" t="s">
        <v>591</v>
      </c>
      <c r="B277" s="164" t="s">
        <v>592</v>
      </c>
      <c r="C277" s="170">
        <v>42000</v>
      </c>
      <c r="D277" s="259">
        <v>200000</v>
      </c>
      <c r="E277" s="182">
        <v>0</v>
      </c>
    </row>
    <row r="278" spans="1:5" ht="16.5" thickBot="1" x14ac:dyDescent="0.3">
      <c r="A278" s="492" t="s">
        <v>5</v>
      </c>
      <c r="B278" s="493"/>
      <c r="C278" s="493"/>
      <c r="D278" s="493"/>
      <c r="E278" s="494"/>
    </row>
    <row r="279" spans="1:5" ht="27.75" x14ac:dyDescent="0.25">
      <c r="A279" s="236" t="s">
        <v>6</v>
      </c>
      <c r="B279" s="638" t="s">
        <v>593</v>
      </c>
      <c r="C279" s="639"/>
      <c r="D279" s="639"/>
      <c r="E279" s="640"/>
    </row>
    <row r="280" spans="1:5" ht="54.75" x14ac:dyDescent="0.25">
      <c r="A280" s="186" t="s">
        <v>7</v>
      </c>
      <c r="B280" s="561" t="s">
        <v>1356</v>
      </c>
      <c r="C280" s="562"/>
      <c r="D280" s="562"/>
      <c r="E280" s="563"/>
    </row>
    <row r="281" spans="1:5" ht="29.25" x14ac:dyDescent="0.25">
      <c r="A281" s="236" t="s">
        <v>8</v>
      </c>
      <c r="B281" s="569" t="s">
        <v>594</v>
      </c>
      <c r="C281" s="601"/>
      <c r="D281" s="601"/>
      <c r="E281" s="571"/>
    </row>
    <row r="282" spans="1:5" ht="21" customHeight="1" x14ac:dyDescent="0.25">
      <c r="A282" s="237" t="s">
        <v>9</v>
      </c>
      <c r="B282" s="503" t="s">
        <v>595</v>
      </c>
      <c r="C282" s="513"/>
      <c r="D282" s="513"/>
      <c r="E282" s="504"/>
    </row>
    <row r="283" spans="1:5" ht="21" customHeight="1" x14ac:dyDescent="0.25">
      <c r="A283" s="237" t="s">
        <v>10</v>
      </c>
      <c r="B283" s="503">
        <v>0</v>
      </c>
      <c r="C283" s="513"/>
      <c r="D283" s="513"/>
      <c r="E283" s="504"/>
    </row>
    <row r="284" spans="1:5" ht="21" customHeight="1" x14ac:dyDescent="0.25">
      <c r="A284" s="237" t="s">
        <v>11</v>
      </c>
      <c r="B284" s="503">
        <v>1</v>
      </c>
      <c r="C284" s="513"/>
      <c r="D284" s="513"/>
      <c r="E284" s="504"/>
    </row>
    <row r="285" spans="1:5" ht="21" customHeight="1" x14ac:dyDescent="0.25">
      <c r="A285" s="237" t="s">
        <v>12</v>
      </c>
      <c r="B285" s="566">
        <v>1</v>
      </c>
      <c r="C285" s="567"/>
      <c r="D285" s="567"/>
      <c r="E285" s="568"/>
    </row>
    <row r="286" spans="1:5" ht="21" customHeight="1" thickBot="1" x14ac:dyDescent="0.3">
      <c r="A286" s="228" t="s">
        <v>41</v>
      </c>
      <c r="B286" s="558">
        <v>0</v>
      </c>
      <c r="C286" s="577"/>
      <c r="D286" s="577"/>
      <c r="E286" s="578"/>
    </row>
    <row r="287" spans="1:5" ht="15.75" thickBot="1" x14ac:dyDescent="0.3"/>
    <row r="288" spans="1:5" ht="30.75" thickBot="1" x14ac:dyDescent="0.3">
      <c r="A288" s="229" t="s">
        <v>2</v>
      </c>
      <c r="B288" s="230" t="s">
        <v>3</v>
      </c>
      <c r="C288" s="231" t="s">
        <v>14</v>
      </c>
      <c r="D288" s="231" t="s">
        <v>4</v>
      </c>
      <c r="E288" s="232" t="s">
        <v>15</v>
      </c>
    </row>
    <row r="289" spans="1:5" ht="29.25" thickBot="1" x14ac:dyDescent="0.3">
      <c r="A289" s="260" t="s">
        <v>596</v>
      </c>
      <c r="B289" s="168" t="s">
        <v>597</v>
      </c>
      <c r="C289" s="170">
        <v>1400000</v>
      </c>
      <c r="D289" s="182">
        <v>0</v>
      </c>
      <c r="E289" s="182">
        <v>0</v>
      </c>
    </row>
    <row r="290" spans="1:5" ht="16.5" thickBot="1" x14ac:dyDescent="0.3">
      <c r="A290" s="492" t="s">
        <v>5</v>
      </c>
      <c r="B290" s="493"/>
      <c r="C290" s="493"/>
      <c r="D290" s="493"/>
      <c r="E290" s="494"/>
    </row>
    <row r="291" spans="1:5" ht="27.75" x14ac:dyDescent="0.25">
      <c r="A291" s="236" t="s">
        <v>6</v>
      </c>
      <c r="B291" s="638" t="s">
        <v>598</v>
      </c>
      <c r="C291" s="639"/>
      <c r="D291" s="639"/>
      <c r="E291" s="640"/>
    </row>
    <row r="292" spans="1:5" ht="54.75" x14ac:dyDescent="0.25">
      <c r="A292" s="186" t="s">
        <v>7</v>
      </c>
      <c r="B292" s="561" t="s">
        <v>1356</v>
      </c>
      <c r="C292" s="562"/>
      <c r="D292" s="562"/>
      <c r="E292" s="563"/>
    </row>
    <row r="293" spans="1:5" ht="29.25" x14ac:dyDescent="0.25">
      <c r="A293" s="236" t="s">
        <v>8</v>
      </c>
      <c r="B293" s="495" t="s">
        <v>599</v>
      </c>
      <c r="C293" s="508"/>
      <c r="D293" s="508"/>
      <c r="E293" s="509"/>
    </row>
    <row r="294" spans="1:5" ht="21" customHeight="1" x14ac:dyDescent="0.25">
      <c r="A294" s="237" t="s">
        <v>9</v>
      </c>
      <c r="B294" s="503">
        <v>1</v>
      </c>
      <c r="C294" s="513"/>
      <c r="D294" s="513"/>
      <c r="E294" s="504"/>
    </row>
    <row r="295" spans="1:5" ht="21" customHeight="1" x14ac:dyDescent="0.25">
      <c r="A295" s="237" t="s">
        <v>10</v>
      </c>
      <c r="B295" s="503">
        <v>0</v>
      </c>
      <c r="C295" s="513"/>
      <c r="D295" s="513"/>
      <c r="E295" s="504"/>
    </row>
    <row r="296" spans="1:5" ht="21" customHeight="1" x14ac:dyDescent="0.25">
      <c r="A296" s="237" t="s">
        <v>11</v>
      </c>
      <c r="B296" s="503">
        <v>1</v>
      </c>
      <c r="C296" s="513"/>
      <c r="D296" s="513"/>
      <c r="E296" s="504"/>
    </row>
    <row r="297" spans="1:5" ht="21" customHeight="1" x14ac:dyDescent="0.25">
      <c r="A297" s="237" t="s">
        <v>12</v>
      </c>
      <c r="B297" s="503">
        <v>0</v>
      </c>
      <c r="C297" s="513"/>
      <c r="D297" s="513"/>
      <c r="E297" s="504"/>
    </row>
    <row r="298" spans="1:5" ht="21" customHeight="1" thickBot="1" x14ac:dyDescent="0.3">
      <c r="A298" s="228" t="s">
        <v>41</v>
      </c>
      <c r="B298" s="558">
        <v>0</v>
      </c>
      <c r="C298" s="577"/>
      <c r="D298" s="577"/>
      <c r="E298" s="578"/>
    </row>
    <row r="299" spans="1:5" ht="15.75" thickBot="1" x14ac:dyDescent="0.3"/>
    <row r="300" spans="1:5" ht="30.75" thickBot="1" x14ac:dyDescent="0.3">
      <c r="A300" s="229" t="s">
        <v>2</v>
      </c>
      <c r="B300" s="230" t="s">
        <v>3</v>
      </c>
      <c r="C300" s="231" t="s">
        <v>14</v>
      </c>
      <c r="D300" s="231" t="s">
        <v>4</v>
      </c>
      <c r="E300" s="232" t="s">
        <v>15</v>
      </c>
    </row>
    <row r="301" spans="1:5" ht="15.75" thickBot="1" x14ac:dyDescent="0.3">
      <c r="A301" s="260" t="s">
        <v>600</v>
      </c>
      <c r="B301" s="168" t="s">
        <v>601</v>
      </c>
      <c r="C301" s="170">
        <v>700000</v>
      </c>
      <c r="D301" s="182">
        <v>0</v>
      </c>
      <c r="E301" s="182">
        <v>0</v>
      </c>
    </row>
    <row r="302" spans="1:5" ht="16.5" thickBot="1" x14ac:dyDescent="0.3">
      <c r="A302" s="492" t="s">
        <v>5</v>
      </c>
      <c r="B302" s="493"/>
      <c r="C302" s="493"/>
      <c r="D302" s="493"/>
      <c r="E302" s="494"/>
    </row>
    <row r="303" spans="1:5" ht="27.75" x14ac:dyDescent="0.25">
      <c r="A303" s="236" t="s">
        <v>6</v>
      </c>
      <c r="B303" s="638" t="s">
        <v>602</v>
      </c>
      <c r="C303" s="639"/>
      <c r="D303" s="639"/>
      <c r="E303" s="640"/>
    </row>
    <row r="304" spans="1:5" ht="54.75" x14ac:dyDescent="0.25">
      <c r="A304" s="186" t="s">
        <v>7</v>
      </c>
      <c r="B304" s="582" t="s">
        <v>1355</v>
      </c>
      <c r="C304" s="583"/>
      <c r="D304" s="583"/>
      <c r="E304" s="584"/>
    </row>
    <row r="305" spans="1:5" ht="21" customHeight="1" x14ac:dyDescent="0.25">
      <c r="A305" s="236" t="s">
        <v>8</v>
      </c>
      <c r="B305" s="495" t="s">
        <v>603</v>
      </c>
      <c r="C305" s="508"/>
      <c r="D305" s="508"/>
      <c r="E305" s="509"/>
    </row>
    <row r="306" spans="1:5" ht="21" customHeight="1" x14ac:dyDescent="0.25">
      <c r="A306" s="237" t="s">
        <v>9</v>
      </c>
      <c r="B306" s="503">
        <v>1</v>
      </c>
      <c r="C306" s="513"/>
      <c r="D306" s="513"/>
      <c r="E306" s="504"/>
    </row>
    <row r="307" spans="1:5" ht="21" customHeight="1" x14ac:dyDescent="0.25">
      <c r="A307" s="237" t="s">
        <v>10</v>
      </c>
      <c r="B307" s="503">
        <v>0.95</v>
      </c>
      <c r="C307" s="513"/>
      <c r="D307" s="513"/>
      <c r="E307" s="504"/>
    </row>
    <row r="308" spans="1:5" ht="21" customHeight="1" x14ac:dyDescent="0.25">
      <c r="A308" s="237" t="s">
        <v>11</v>
      </c>
      <c r="B308" s="618">
        <v>0.05</v>
      </c>
      <c r="C308" s="619"/>
      <c r="D308" s="619"/>
      <c r="E308" s="620"/>
    </row>
    <row r="309" spans="1:5" ht="21" customHeight="1" x14ac:dyDescent="0.25">
      <c r="A309" s="237" t="s">
        <v>12</v>
      </c>
      <c r="B309" s="514">
        <v>0</v>
      </c>
      <c r="C309" s="515"/>
      <c r="D309" s="515"/>
      <c r="E309" s="516"/>
    </row>
    <row r="310" spans="1:5" ht="21" customHeight="1" thickBot="1" x14ac:dyDescent="0.3">
      <c r="A310" s="228" t="s">
        <v>41</v>
      </c>
      <c r="B310" s="558">
        <v>0</v>
      </c>
      <c r="C310" s="577"/>
      <c r="D310" s="577"/>
      <c r="E310" s="578"/>
    </row>
    <row r="311" spans="1:5" ht="15.75" thickBot="1" x14ac:dyDescent="0.3"/>
    <row r="312" spans="1:5" ht="30.75" thickBot="1" x14ac:dyDescent="0.3">
      <c r="A312" s="229" t="s">
        <v>2</v>
      </c>
      <c r="B312" s="230" t="s">
        <v>3</v>
      </c>
      <c r="C312" s="231" t="s">
        <v>14</v>
      </c>
      <c r="D312" s="231" t="s">
        <v>4</v>
      </c>
      <c r="E312" s="232" t="s">
        <v>15</v>
      </c>
    </row>
    <row r="313" spans="1:5" ht="38.25" customHeight="1" thickBot="1" x14ac:dyDescent="0.3">
      <c r="A313" s="260" t="s">
        <v>604</v>
      </c>
      <c r="B313" s="168" t="s">
        <v>605</v>
      </c>
      <c r="C313" s="170">
        <v>570000</v>
      </c>
      <c r="D313" s="182">
        <v>0</v>
      </c>
      <c r="E313" s="182">
        <v>0</v>
      </c>
    </row>
    <row r="314" spans="1:5" ht="16.5" thickBot="1" x14ac:dyDescent="0.3">
      <c r="A314" s="492" t="s">
        <v>5</v>
      </c>
      <c r="B314" s="493"/>
      <c r="C314" s="493"/>
      <c r="D314" s="493"/>
      <c r="E314" s="494"/>
    </row>
    <row r="315" spans="1:5" ht="27.75" x14ac:dyDescent="0.25">
      <c r="A315" s="236" t="s">
        <v>6</v>
      </c>
      <c r="B315" s="638" t="s">
        <v>606</v>
      </c>
      <c r="C315" s="639"/>
      <c r="D315" s="639"/>
      <c r="E315" s="640"/>
    </row>
    <row r="316" spans="1:5" ht="54.75" x14ac:dyDescent="0.25">
      <c r="A316" s="186" t="s">
        <v>7</v>
      </c>
      <c r="B316" s="582" t="s">
        <v>1355</v>
      </c>
      <c r="C316" s="583"/>
      <c r="D316" s="583"/>
      <c r="E316" s="584"/>
    </row>
    <row r="317" spans="1:5" ht="29.25" x14ac:dyDescent="0.25">
      <c r="A317" s="236" t="s">
        <v>8</v>
      </c>
      <c r="B317" s="495" t="s">
        <v>607</v>
      </c>
      <c r="C317" s="508"/>
      <c r="D317" s="508"/>
      <c r="E317" s="509"/>
    </row>
    <row r="318" spans="1:5" ht="21" customHeight="1" x14ac:dyDescent="0.25">
      <c r="A318" s="237" t="s">
        <v>9</v>
      </c>
      <c r="B318" s="503">
        <v>2</v>
      </c>
      <c r="C318" s="513"/>
      <c r="D318" s="513"/>
      <c r="E318" s="504"/>
    </row>
    <row r="319" spans="1:5" ht="21" customHeight="1" x14ac:dyDescent="0.25">
      <c r="A319" s="237" t="s">
        <v>10</v>
      </c>
      <c r="B319" s="503">
        <v>0</v>
      </c>
      <c r="C319" s="513"/>
      <c r="D319" s="513"/>
      <c r="E319" s="504"/>
    </row>
    <row r="320" spans="1:5" ht="21" customHeight="1" x14ac:dyDescent="0.25">
      <c r="A320" s="237" t="s">
        <v>11</v>
      </c>
      <c r="B320" s="514">
        <v>2</v>
      </c>
      <c r="C320" s="515"/>
      <c r="D320" s="515"/>
      <c r="E320" s="516"/>
    </row>
    <row r="321" spans="1:5" ht="21" customHeight="1" x14ac:dyDescent="0.25">
      <c r="A321" s="237" t="s">
        <v>12</v>
      </c>
      <c r="B321" s="514">
        <v>0</v>
      </c>
      <c r="C321" s="515"/>
      <c r="D321" s="515"/>
      <c r="E321" s="516"/>
    </row>
    <row r="322" spans="1:5" ht="21" customHeight="1" thickBot="1" x14ac:dyDescent="0.3">
      <c r="A322" s="228" t="s">
        <v>41</v>
      </c>
      <c r="B322" s="621">
        <v>0</v>
      </c>
      <c r="C322" s="622"/>
      <c r="D322" s="622"/>
      <c r="E322" s="623"/>
    </row>
    <row r="323" spans="1:5" ht="15.75" thickBot="1" x14ac:dyDescent="0.3"/>
    <row r="324" spans="1:5" ht="30.75" thickBot="1" x14ac:dyDescent="0.3">
      <c r="A324" s="229" t="s">
        <v>2</v>
      </c>
      <c r="B324" s="230" t="s">
        <v>3</v>
      </c>
      <c r="C324" s="231" t="s">
        <v>14</v>
      </c>
      <c r="D324" s="231" t="s">
        <v>4</v>
      </c>
      <c r="E324" s="232" t="s">
        <v>15</v>
      </c>
    </row>
    <row r="325" spans="1:5" ht="29.25" thickBot="1" x14ac:dyDescent="0.3">
      <c r="A325" s="260" t="s">
        <v>608</v>
      </c>
      <c r="B325" s="168" t="s">
        <v>609</v>
      </c>
      <c r="C325" s="170">
        <v>7720000</v>
      </c>
      <c r="D325" s="182">
        <v>0</v>
      </c>
      <c r="E325" s="182">
        <v>0</v>
      </c>
    </row>
    <row r="326" spans="1:5" ht="16.5" thickBot="1" x14ac:dyDescent="0.3">
      <c r="A326" s="492" t="s">
        <v>5</v>
      </c>
      <c r="B326" s="493"/>
      <c r="C326" s="493"/>
      <c r="D326" s="493"/>
      <c r="E326" s="494"/>
    </row>
    <row r="327" spans="1:5" ht="27.75" x14ac:dyDescent="0.25">
      <c r="A327" s="236" t="s">
        <v>6</v>
      </c>
      <c r="B327" s="638" t="s">
        <v>610</v>
      </c>
      <c r="C327" s="639"/>
      <c r="D327" s="639"/>
      <c r="E327" s="640"/>
    </row>
    <row r="328" spans="1:5" ht="54.75" x14ac:dyDescent="0.25">
      <c r="A328" s="186" t="s">
        <v>7</v>
      </c>
      <c r="B328" s="582" t="s">
        <v>1355</v>
      </c>
      <c r="C328" s="583"/>
      <c r="D328" s="583"/>
      <c r="E328" s="584"/>
    </row>
    <row r="329" spans="1:5" ht="29.25" x14ac:dyDescent="0.25">
      <c r="A329" s="236" t="s">
        <v>8</v>
      </c>
      <c r="B329" s="495" t="s">
        <v>611</v>
      </c>
      <c r="C329" s="508"/>
      <c r="D329" s="508"/>
      <c r="E329" s="509"/>
    </row>
    <row r="330" spans="1:5" ht="21" customHeight="1" x14ac:dyDescent="0.25">
      <c r="A330" s="237" t="s">
        <v>9</v>
      </c>
      <c r="B330" s="503">
        <v>1</v>
      </c>
      <c r="C330" s="513"/>
      <c r="D330" s="513"/>
      <c r="E330" s="504"/>
    </row>
    <row r="331" spans="1:5" ht="21" customHeight="1" x14ac:dyDescent="0.25">
      <c r="A331" s="237" t="s">
        <v>10</v>
      </c>
      <c r="B331" s="503">
        <v>0.95</v>
      </c>
      <c r="C331" s="513"/>
      <c r="D331" s="513"/>
      <c r="E331" s="504"/>
    </row>
    <row r="332" spans="1:5" ht="21" customHeight="1" x14ac:dyDescent="0.25">
      <c r="A332" s="237" t="s">
        <v>11</v>
      </c>
      <c r="B332" s="618">
        <v>0.05</v>
      </c>
      <c r="C332" s="619"/>
      <c r="D332" s="619"/>
      <c r="E332" s="620"/>
    </row>
    <row r="333" spans="1:5" ht="21" customHeight="1" x14ac:dyDescent="0.25">
      <c r="A333" s="237" t="s">
        <v>12</v>
      </c>
      <c r="B333" s="514">
        <v>0</v>
      </c>
      <c r="C333" s="515"/>
      <c r="D333" s="515"/>
      <c r="E333" s="516"/>
    </row>
    <row r="334" spans="1:5" ht="21" customHeight="1" thickBot="1" x14ac:dyDescent="0.3">
      <c r="A334" s="228" t="s">
        <v>41</v>
      </c>
      <c r="B334" s="558">
        <v>0</v>
      </c>
      <c r="C334" s="577"/>
      <c r="D334" s="577"/>
      <c r="E334" s="578"/>
    </row>
    <row r="335" spans="1:5" ht="15.75" thickBot="1" x14ac:dyDescent="0.3"/>
    <row r="336" spans="1:5" ht="30" x14ac:dyDescent="0.25">
      <c r="A336" s="445" t="s">
        <v>2</v>
      </c>
      <c r="B336" s="446" t="s">
        <v>3</v>
      </c>
      <c r="C336" s="447" t="s">
        <v>14</v>
      </c>
      <c r="D336" s="447" t="s">
        <v>4</v>
      </c>
      <c r="E336" s="448" t="s">
        <v>15</v>
      </c>
    </row>
    <row r="337" spans="1:5" ht="43.5" thickBot="1" x14ac:dyDescent="0.3">
      <c r="A337" s="449" t="s">
        <v>1253</v>
      </c>
      <c r="B337" s="450" t="s">
        <v>1254</v>
      </c>
      <c r="C337" s="451">
        <v>1720650000</v>
      </c>
      <c r="D337" s="451">
        <v>1774190000</v>
      </c>
      <c r="E337" s="452">
        <v>1774190000</v>
      </c>
    </row>
    <row r="338" spans="1:5" ht="15.75" x14ac:dyDescent="0.25">
      <c r="A338" s="547" t="s">
        <v>5</v>
      </c>
      <c r="B338" s="548"/>
      <c r="C338" s="548"/>
      <c r="D338" s="548"/>
      <c r="E338" s="549"/>
    </row>
    <row r="339" spans="1:5" ht="27.75" x14ac:dyDescent="0.25">
      <c r="A339" s="453" t="s">
        <v>1255</v>
      </c>
      <c r="B339" s="550" t="s">
        <v>1256</v>
      </c>
      <c r="C339" s="550"/>
      <c r="D339" s="550"/>
      <c r="E339" s="551"/>
    </row>
    <row r="340" spans="1:5" ht="76.900000000000006" customHeight="1" x14ac:dyDescent="0.25">
      <c r="A340" s="453" t="s">
        <v>1257</v>
      </c>
      <c r="B340" s="552" t="s">
        <v>1354</v>
      </c>
      <c r="C340" s="553"/>
      <c r="D340" s="553"/>
      <c r="E340" s="554"/>
    </row>
    <row r="341" spans="1:5" ht="29.25" x14ac:dyDescent="0.25">
      <c r="A341" s="454" t="s">
        <v>1258</v>
      </c>
      <c r="B341" s="529" t="s">
        <v>1259</v>
      </c>
      <c r="C341" s="537"/>
      <c r="D341" s="537"/>
      <c r="E341" s="538"/>
    </row>
    <row r="342" spans="1:5" ht="21" customHeight="1" x14ac:dyDescent="0.25">
      <c r="A342" s="455" t="s">
        <v>9</v>
      </c>
      <c r="B342" s="531" t="s">
        <v>40</v>
      </c>
      <c r="C342" s="539"/>
      <c r="D342" s="539"/>
      <c r="E342" s="540"/>
    </row>
    <row r="343" spans="1:5" ht="21" customHeight="1" x14ac:dyDescent="0.25">
      <c r="A343" s="455" t="s">
        <v>10</v>
      </c>
      <c r="B343" s="541" t="s">
        <v>1260</v>
      </c>
      <c r="C343" s="542"/>
      <c r="D343" s="542"/>
      <c r="E343" s="543"/>
    </row>
    <row r="344" spans="1:5" ht="21" customHeight="1" x14ac:dyDescent="0.25">
      <c r="A344" s="455" t="s">
        <v>11</v>
      </c>
      <c r="B344" s="541" t="s">
        <v>1260</v>
      </c>
      <c r="C344" s="542"/>
      <c r="D344" s="542"/>
      <c r="E344" s="543"/>
    </row>
    <row r="345" spans="1:5" ht="21" customHeight="1" x14ac:dyDescent="0.25">
      <c r="A345" s="455" t="s">
        <v>12</v>
      </c>
      <c r="B345" s="541" t="s">
        <v>1260</v>
      </c>
      <c r="C345" s="542"/>
      <c r="D345" s="542"/>
      <c r="E345" s="543"/>
    </row>
    <row r="346" spans="1:5" ht="21" customHeight="1" thickBot="1" x14ac:dyDescent="0.3">
      <c r="A346" s="456" t="s">
        <v>41</v>
      </c>
      <c r="B346" s="544" t="s">
        <v>1260</v>
      </c>
      <c r="C346" s="545"/>
      <c r="D346" s="545"/>
      <c r="E346" s="546"/>
    </row>
    <row r="347" spans="1:5" ht="15.75" thickBot="1" x14ac:dyDescent="0.3">
      <c r="A347" s="457"/>
      <c r="B347" s="457"/>
      <c r="C347" s="457"/>
      <c r="D347" s="457"/>
      <c r="E347" s="457"/>
    </row>
    <row r="348" spans="1:5" ht="30" x14ac:dyDescent="0.25">
      <c r="A348" s="445" t="s">
        <v>2</v>
      </c>
      <c r="B348" s="446" t="s">
        <v>3</v>
      </c>
      <c r="C348" s="447" t="s">
        <v>14</v>
      </c>
      <c r="D348" s="447" t="s">
        <v>4</v>
      </c>
      <c r="E348" s="448" t="s">
        <v>15</v>
      </c>
    </row>
    <row r="349" spans="1:5" ht="29.25" thickBot="1" x14ac:dyDescent="0.3">
      <c r="A349" s="449" t="s">
        <v>1261</v>
      </c>
      <c r="B349" s="450" t="s">
        <v>1262</v>
      </c>
      <c r="C349" s="451">
        <v>5201880</v>
      </c>
      <c r="D349" s="451">
        <v>5485061</v>
      </c>
      <c r="E349" s="452">
        <v>5609924</v>
      </c>
    </row>
    <row r="350" spans="1:5" ht="15.75" x14ac:dyDescent="0.25">
      <c r="A350" s="547" t="s">
        <v>5</v>
      </c>
      <c r="B350" s="548"/>
      <c r="C350" s="548"/>
      <c r="D350" s="548"/>
      <c r="E350" s="549"/>
    </row>
    <row r="351" spans="1:5" ht="27.75" x14ac:dyDescent="0.25">
      <c r="A351" s="453" t="s">
        <v>1255</v>
      </c>
      <c r="B351" s="550" t="s">
        <v>1263</v>
      </c>
      <c r="C351" s="550"/>
      <c r="D351" s="550"/>
      <c r="E351" s="551"/>
    </row>
    <row r="352" spans="1:5" ht="127.15" customHeight="1" x14ac:dyDescent="0.25">
      <c r="A352" s="453" t="s">
        <v>1257</v>
      </c>
      <c r="B352" s="552" t="s">
        <v>1283</v>
      </c>
      <c r="C352" s="553"/>
      <c r="D352" s="553"/>
      <c r="E352" s="554"/>
    </row>
    <row r="353" spans="1:5" ht="29.25" x14ac:dyDescent="0.25">
      <c r="A353" s="454" t="s">
        <v>1258</v>
      </c>
      <c r="B353" s="529" t="s">
        <v>1264</v>
      </c>
      <c r="C353" s="530"/>
      <c r="D353" s="529" t="s">
        <v>1265</v>
      </c>
      <c r="E353" s="538"/>
    </row>
    <row r="354" spans="1:5" ht="21" customHeight="1" x14ac:dyDescent="0.25">
      <c r="A354" s="455" t="s">
        <v>9</v>
      </c>
      <c r="B354" s="531" t="s">
        <v>40</v>
      </c>
      <c r="C354" s="532"/>
      <c r="D354" s="531" t="s">
        <v>40</v>
      </c>
      <c r="E354" s="540"/>
    </row>
    <row r="355" spans="1:5" ht="21" customHeight="1" x14ac:dyDescent="0.25">
      <c r="A355" s="455" t="s">
        <v>10</v>
      </c>
      <c r="B355" s="541">
        <v>1</v>
      </c>
      <c r="C355" s="555"/>
      <c r="D355" s="541">
        <v>40</v>
      </c>
      <c r="E355" s="543"/>
    </row>
    <row r="356" spans="1:5" ht="21" customHeight="1" x14ac:dyDescent="0.25">
      <c r="A356" s="455" t="s">
        <v>11</v>
      </c>
      <c r="B356" s="541">
        <v>1</v>
      </c>
      <c r="C356" s="555"/>
      <c r="D356" s="541">
        <v>40</v>
      </c>
      <c r="E356" s="543"/>
    </row>
    <row r="357" spans="1:5" ht="21" customHeight="1" x14ac:dyDescent="0.25">
      <c r="A357" s="455" t="s">
        <v>12</v>
      </c>
      <c r="B357" s="541">
        <v>1</v>
      </c>
      <c r="C357" s="555"/>
      <c r="D357" s="541">
        <v>40</v>
      </c>
      <c r="E357" s="543"/>
    </row>
    <row r="358" spans="1:5" ht="21" customHeight="1" thickBot="1" x14ac:dyDescent="0.3">
      <c r="A358" s="456" t="s">
        <v>41</v>
      </c>
      <c r="B358" s="544">
        <v>1</v>
      </c>
      <c r="C358" s="556"/>
      <c r="D358" s="544">
        <v>40</v>
      </c>
      <c r="E358" s="546"/>
    </row>
    <row r="359" spans="1:5" ht="15.75" thickBot="1" x14ac:dyDescent="0.3">
      <c r="A359" s="457"/>
      <c r="B359" s="457"/>
      <c r="C359" s="457"/>
      <c r="D359" s="457"/>
      <c r="E359" s="457"/>
    </row>
    <row r="360" spans="1:5" ht="30" x14ac:dyDescent="0.25">
      <c r="A360" s="445" t="s">
        <v>2</v>
      </c>
      <c r="B360" s="446" t="s">
        <v>3</v>
      </c>
      <c r="C360" s="447" t="s">
        <v>14</v>
      </c>
      <c r="D360" s="447" t="s">
        <v>4</v>
      </c>
      <c r="E360" s="448" t="s">
        <v>15</v>
      </c>
    </row>
    <row r="361" spans="1:5" ht="29.25" thickBot="1" x14ac:dyDescent="0.3">
      <c r="A361" s="449" t="s">
        <v>1266</v>
      </c>
      <c r="B361" s="450" t="s">
        <v>1267</v>
      </c>
      <c r="C361" s="458" t="s">
        <v>1268</v>
      </c>
      <c r="D361" s="458" t="s">
        <v>1269</v>
      </c>
      <c r="E361" s="458" t="s">
        <v>1270</v>
      </c>
    </row>
    <row r="362" spans="1:5" ht="15.75" x14ac:dyDescent="0.25">
      <c r="A362" s="547" t="s">
        <v>5</v>
      </c>
      <c r="B362" s="548"/>
      <c r="C362" s="548"/>
      <c r="D362" s="548"/>
      <c r="E362" s="549"/>
    </row>
    <row r="363" spans="1:5" ht="27.75" x14ac:dyDescent="0.25">
      <c r="A363" s="453" t="s">
        <v>1255</v>
      </c>
      <c r="B363" s="557" t="s">
        <v>1271</v>
      </c>
      <c r="C363" s="550"/>
      <c r="D363" s="550"/>
      <c r="E363" s="551"/>
    </row>
    <row r="364" spans="1:5" ht="61.15" customHeight="1" x14ac:dyDescent="0.25">
      <c r="A364" s="453" t="s">
        <v>1257</v>
      </c>
      <c r="B364" s="552" t="s">
        <v>1272</v>
      </c>
      <c r="C364" s="553"/>
      <c r="D364" s="553"/>
      <c r="E364" s="554"/>
    </row>
    <row r="365" spans="1:5" ht="29.25" x14ac:dyDescent="0.25">
      <c r="A365" s="454" t="s">
        <v>1258</v>
      </c>
      <c r="B365" s="529" t="s">
        <v>1273</v>
      </c>
      <c r="C365" s="537"/>
      <c r="D365" s="537"/>
      <c r="E365" s="538"/>
    </row>
    <row r="366" spans="1:5" ht="19.899999999999999" customHeight="1" x14ac:dyDescent="0.25">
      <c r="A366" s="455" t="s">
        <v>9</v>
      </c>
      <c r="B366" s="531" t="s">
        <v>40</v>
      </c>
      <c r="C366" s="539"/>
      <c r="D366" s="539"/>
      <c r="E366" s="540"/>
    </row>
    <row r="367" spans="1:5" ht="19.899999999999999" customHeight="1" x14ac:dyDescent="0.25">
      <c r="A367" s="455" t="s">
        <v>10</v>
      </c>
      <c r="B367" s="541">
        <v>15</v>
      </c>
      <c r="C367" s="542"/>
      <c r="D367" s="542"/>
      <c r="E367" s="543"/>
    </row>
    <row r="368" spans="1:5" ht="19.899999999999999" customHeight="1" x14ac:dyDescent="0.25">
      <c r="A368" s="455" t="s">
        <v>11</v>
      </c>
      <c r="B368" s="541">
        <v>15</v>
      </c>
      <c r="C368" s="542"/>
      <c r="D368" s="542"/>
      <c r="E368" s="543"/>
    </row>
    <row r="369" spans="1:5" ht="19.899999999999999" customHeight="1" x14ac:dyDescent="0.25">
      <c r="A369" s="455" t="s">
        <v>12</v>
      </c>
      <c r="B369" s="541">
        <v>15</v>
      </c>
      <c r="C369" s="542"/>
      <c r="D369" s="542"/>
      <c r="E369" s="543"/>
    </row>
    <row r="370" spans="1:5" ht="19.899999999999999" customHeight="1" thickBot="1" x14ac:dyDescent="0.3">
      <c r="A370" s="456" t="s">
        <v>41</v>
      </c>
      <c r="B370" s="544">
        <v>15</v>
      </c>
      <c r="C370" s="545"/>
      <c r="D370" s="545"/>
      <c r="E370" s="546"/>
    </row>
    <row r="371" spans="1:5" ht="39" x14ac:dyDescent="0.25">
      <c r="A371" s="459" t="s">
        <v>1274</v>
      </c>
      <c r="B371" s="460"/>
      <c r="C371" s="460"/>
      <c r="D371" s="460"/>
      <c r="E371" s="460"/>
    </row>
    <row r="372" spans="1:5" ht="15.75" thickBot="1" x14ac:dyDescent="0.3">
      <c r="A372" s="457"/>
      <c r="B372" s="457"/>
      <c r="C372" s="457"/>
      <c r="D372" s="457"/>
      <c r="E372" s="457"/>
    </row>
    <row r="373" spans="1:5" ht="30" x14ac:dyDescent="0.25">
      <c r="A373" s="445" t="s">
        <v>2</v>
      </c>
      <c r="B373" s="446" t="s">
        <v>3</v>
      </c>
      <c r="C373" s="447" t="s">
        <v>14</v>
      </c>
      <c r="D373" s="447" t="s">
        <v>4</v>
      </c>
      <c r="E373" s="448" t="s">
        <v>15</v>
      </c>
    </row>
    <row r="374" spans="1:5" ht="29.25" thickBot="1" x14ac:dyDescent="0.3">
      <c r="A374" s="449" t="s">
        <v>1275</v>
      </c>
      <c r="B374" s="450" t="s">
        <v>1276</v>
      </c>
      <c r="C374" s="451">
        <v>532800</v>
      </c>
      <c r="D374" s="451">
        <v>592000</v>
      </c>
      <c r="E374" s="452">
        <v>592000</v>
      </c>
    </row>
    <row r="375" spans="1:5" ht="15.75" x14ac:dyDescent="0.25">
      <c r="A375" s="547" t="s">
        <v>5</v>
      </c>
      <c r="B375" s="548"/>
      <c r="C375" s="548"/>
      <c r="D375" s="548"/>
      <c r="E375" s="549"/>
    </row>
    <row r="376" spans="1:5" ht="27.75" x14ac:dyDescent="0.25">
      <c r="A376" s="453" t="s">
        <v>1255</v>
      </c>
      <c r="B376" s="550" t="s">
        <v>1277</v>
      </c>
      <c r="C376" s="550"/>
      <c r="D376" s="550"/>
      <c r="E376" s="551"/>
    </row>
    <row r="377" spans="1:5" ht="130.15" customHeight="1" x14ac:dyDescent="0.25">
      <c r="A377" s="453" t="s">
        <v>1257</v>
      </c>
      <c r="B377" s="552" t="s">
        <v>1278</v>
      </c>
      <c r="C377" s="553"/>
      <c r="D377" s="553"/>
      <c r="E377" s="554"/>
    </row>
    <row r="378" spans="1:5" ht="71.25" x14ac:dyDescent="0.25">
      <c r="A378" s="454" t="s">
        <v>1258</v>
      </c>
      <c r="B378" s="461" t="s">
        <v>1279</v>
      </c>
      <c r="C378" s="529" t="s">
        <v>1280</v>
      </c>
      <c r="D378" s="530"/>
      <c r="E378" s="462" t="s">
        <v>1281</v>
      </c>
    </row>
    <row r="379" spans="1:5" ht="21" customHeight="1" x14ac:dyDescent="0.25">
      <c r="A379" s="455" t="s">
        <v>9</v>
      </c>
      <c r="B379" s="463" t="s">
        <v>40</v>
      </c>
      <c r="C379" s="531" t="s">
        <v>1282</v>
      </c>
      <c r="D379" s="532"/>
      <c r="E379" s="464" t="s">
        <v>40</v>
      </c>
    </row>
    <row r="380" spans="1:5" ht="21" customHeight="1" x14ac:dyDescent="0.25">
      <c r="A380" s="455" t="s">
        <v>10</v>
      </c>
      <c r="B380" s="465">
        <v>4</v>
      </c>
      <c r="C380" s="533">
        <v>1</v>
      </c>
      <c r="D380" s="534"/>
      <c r="E380" s="466">
        <v>20</v>
      </c>
    </row>
    <row r="381" spans="1:5" ht="21" customHeight="1" x14ac:dyDescent="0.25">
      <c r="A381" s="455" t="s">
        <v>11</v>
      </c>
      <c r="B381" s="465">
        <v>4</v>
      </c>
      <c r="C381" s="533">
        <v>1</v>
      </c>
      <c r="D381" s="534"/>
      <c r="E381" s="466">
        <v>20</v>
      </c>
    </row>
    <row r="382" spans="1:5" ht="21" customHeight="1" x14ac:dyDescent="0.25">
      <c r="A382" s="455" t="s">
        <v>12</v>
      </c>
      <c r="B382" s="465">
        <v>4</v>
      </c>
      <c r="C382" s="533">
        <v>1</v>
      </c>
      <c r="D382" s="534"/>
      <c r="E382" s="466">
        <v>20</v>
      </c>
    </row>
    <row r="383" spans="1:5" ht="21" customHeight="1" thickBot="1" x14ac:dyDescent="0.3">
      <c r="A383" s="456" t="s">
        <v>41</v>
      </c>
      <c r="B383" s="467">
        <v>4</v>
      </c>
      <c r="C383" s="535">
        <v>1</v>
      </c>
      <c r="D383" s="536"/>
      <c r="E383" s="468">
        <v>20</v>
      </c>
    </row>
    <row r="385" spans="1:5" ht="15.75" thickBot="1" x14ac:dyDescent="0.3"/>
    <row r="386" spans="1:5" ht="30" x14ac:dyDescent="0.25">
      <c r="A386" s="229" t="s">
        <v>2</v>
      </c>
      <c r="B386" s="230" t="s">
        <v>3</v>
      </c>
      <c r="C386" s="231" t="s">
        <v>14</v>
      </c>
      <c r="D386" s="231" t="s">
        <v>4</v>
      </c>
      <c r="E386" s="232" t="s">
        <v>15</v>
      </c>
    </row>
    <row r="387" spans="1:5" ht="57.75" thickBot="1" x14ac:dyDescent="0.3">
      <c r="A387" s="217" t="s">
        <v>1372</v>
      </c>
      <c r="B387" s="478" t="s">
        <v>1373</v>
      </c>
      <c r="C387" s="263" t="s">
        <v>1387</v>
      </c>
      <c r="D387" s="263" t="s">
        <v>1388</v>
      </c>
      <c r="E387" s="263" t="s">
        <v>1389</v>
      </c>
    </row>
    <row r="388" spans="1:5" ht="15.75" x14ac:dyDescent="0.25">
      <c r="A388" s="492" t="s">
        <v>5</v>
      </c>
      <c r="B388" s="493"/>
      <c r="C388" s="493"/>
      <c r="D388" s="493"/>
      <c r="E388" s="494"/>
    </row>
    <row r="389" spans="1:5" ht="27.75" x14ac:dyDescent="0.25">
      <c r="A389" s="236" t="s">
        <v>6</v>
      </c>
      <c r="B389" s="520" t="s">
        <v>1373</v>
      </c>
      <c r="C389" s="521"/>
      <c r="D389" s="521"/>
      <c r="E389" s="522"/>
    </row>
    <row r="390" spans="1:5" ht="54.75" x14ac:dyDescent="0.25">
      <c r="A390" s="236" t="s">
        <v>7</v>
      </c>
      <c r="B390" s="510" t="s">
        <v>1374</v>
      </c>
      <c r="C390" s="511"/>
      <c r="D390" s="511"/>
      <c r="E390" s="512"/>
    </row>
    <row r="391" spans="1:5" ht="29.25" x14ac:dyDescent="0.25">
      <c r="A391" s="474" t="s">
        <v>8</v>
      </c>
      <c r="B391" s="495" t="s">
        <v>1375</v>
      </c>
      <c r="C391" s="508"/>
      <c r="D391" s="508"/>
      <c r="E391" s="509"/>
    </row>
    <row r="392" spans="1:5" ht="24.95" customHeight="1" x14ac:dyDescent="0.25">
      <c r="A392" s="237" t="s">
        <v>9</v>
      </c>
      <c r="B392" s="526" t="s">
        <v>461</v>
      </c>
      <c r="C392" s="527"/>
      <c r="D392" s="527"/>
      <c r="E392" s="528"/>
    </row>
    <row r="393" spans="1:5" ht="24.95" customHeight="1" x14ac:dyDescent="0.25">
      <c r="A393" s="237" t="s">
        <v>10</v>
      </c>
      <c r="B393" s="517" t="s">
        <v>447</v>
      </c>
      <c r="C393" s="518"/>
      <c r="D393" s="518"/>
      <c r="E393" s="519"/>
    </row>
    <row r="394" spans="1:5" ht="24.95" customHeight="1" x14ac:dyDescent="0.25">
      <c r="A394" s="84" t="s">
        <v>11</v>
      </c>
      <c r="B394" s="517" t="s">
        <v>1386</v>
      </c>
      <c r="C394" s="518"/>
      <c r="D394" s="518"/>
      <c r="E394" s="519"/>
    </row>
    <row r="395" spans="1:5" ht="24.95" customHeight="1" x14ac:dyDescent="0.25">
      <c r="A395" s="84" t="s">
        <v>12</v>
      </c>
      <c r="B395" s="517" t="s">
        <v>532</v>
      </c>
      <c r="C395" s="518"/>
      <c r="D395" s="518"/>
      <c r="E395" s="519"/>
    </row>
    <row r="396" spans="1:5" ht="24.95" customHeight="1" thickBot="1" x14ac:dyDescent="0.3">
      <c r="A396" s="482" t="s">
        <v>41</v>
      </c>
      <c r="B396" s="517" t="s">
        <v>532</v>
      </c>
      <c r="C396" s="518"/>
      <c r="D396" s="518"/>
      <c r="E396" s="519"/>
    </row>
    <row r="397" spans="1:5" ht="24" x14ac:dyDescent="0.25">
      <c r="A397" s="483" t="s">
        <v>1385</v>
      </c>
    </row>
    <row r="398" spans="1:5" ht="15.75" thickBot="1" x14ac:dyDescent="0.3"/>
    <row r="399" spans="1:5" ht="30" x14ac:dyDescent="0.25">
      <c r="A399" s="229" t="s">
        <v>2</v>
      </c>
      <c r="B399" s="230" t="s">
        <v>3</v>
      </c>
      <c r="C399" s="231" t="s">
        <v>14</v>
      </c>
      <c r="D399" s="231" t="s">
        <v>4</v>
      </c>
      <c r="E399" s="232" t="s">
        <v>15</v>
      </c>
    </row>
    <row r="400" spans="1:5" ht="57.75" thickBot="1" x14ac:dyDescent="0.3">
      <c r="A400" s="233" t="s">
        <v>1376</v>
      </c>
      <c r="B400" s="475" t="s">
        <v>1377</v>
      </c>
      <c r="C400" s="477" t="s">
        <v>1393</v>
      </c>
      <c r="D400" s="477" t="s">
        <v>1394</v>
      </c>
      <c r="E400" s="477" t="s">
        <v>1395</v>
      </c>
    </row>
    <row r="401" spans="1:5" ht="15.75" x14ac:dyDescent="0.25">
      <c r="A401" s="492" t="s">
        <v>5</v>
      </c>
      <c r="B401" s="493"/>
      <c r="C401" s="493"/>
      <c r="D401" s="493"/>
      <c r="E401" s="494"/>
    </row>
    <row r="402" spans="1:5" ht="27.75" x14ac:dyDescent="0.25">
      <c r="A402" s="236" t="s">
        <v>6</v>
      </c>
      <c r="B402" s="520" t="s">
        <v>1378</v>
      </c>
      <c r="C402" s="521"/>
      <c r="D402" s="521"/>
      <c r="E402" s="522"/>
    </row>
    <row r="403" spans="1:5" ht="54.75" x14ac:dyDescent="0.25">
      <c r="A403" s="474" t="s">
        <v>7</v>
      </c>
      <c r="B403" s="510" t="s">
        <v>1379</v>
      </c>
      <c r="C403" s="511"/>
      <c r="D403" s="511"/>
      <c r="E403" s="512"/>
    </row>
    <row r="404" spans="1:5" ht="29.25" x14ac:dyDescent="0.25">
      <c r="A404" s="236" t="s">
        <v>8</v>
      </c>
      <c r="B404" s="523" t="s">
        <v>1380</v>
      </c>
      <c r="C404" s="524"/>
      <c r="D404" s="524"/>
      <c r="E404" s="525"/>
    </row>
    <row r="405" spans="1:5" ht="24.95" customHeight="1" x14ac:dyDescent="0.25">
      <c r="A405" s="237" t="s">
        <v>9</v>
      </c>
      <c r="B405" s="526" t="s">
        <v>58</v>
      </c>
      <c r="C405" s="527"/>
      <c r="D405" s="527"/>
      <c r="E405" s="528"/>
    </row>
    <row r="406" spans="1:5" ht="24.95" customHeight="1" x14ac:dyDescent="0.25">
      <c r="A406" s="237" t="s">
        <v>10</v>
      </c>
      <c r="B406" s="526">
        <v>10</v>
      </c>
      <c r="C406" s="527"/>
      <c r="D406" s="527"/>
      <c r="E406" s="528"/>
    </row>
    <row r="407" spans="1:5" ht="24.95" customHeight="1" x14ac:dyDescent="0.25">
      <c r="A407" s="237" t="s">
        <v>11</v>
      </c>
      <c r="B407" s="526">
        <v>13</v>
      </c>
      <c r="C407" s="527"/>
      <c r="D407" s="527"/>
      <c r="E407" s="528"/>
    </row>
    <row r="408" spans="1:5" ht="24.95" customHeight="1" x14ac:dyDescent="0.25">
      <c r="A408" s="237" t="s">
        <v>12</v>
      </c>
      <c r="B408" s="526">
        <v>16</v>
      </c>
      <c r="C408" s="527"/>
      <c r="D408" s="527"/>
      <c r="E408" s="528"/>
    </row>
    <row r="409" spans="1:5" ht="24.95" customHeight="1" thickBot="1" x14ac:dyDescent="0.3">
      <c r="A409" s="228" t="s">
        <v>41</v>
      </c>
      <c r="B409" s="505">
        <v>16</v>
      </c>
      <c r="C409" s="506"/>
      <c r="D409" s="506"/>
      <c r="E409" s="507"/>
    </row>
    <row r="410" spans="1:5" ht="24" x14ac:dyDescent="0.25">
      <c r="A410" s="483" t="s">
        <v>1385</v>
      </c>
    </row>
    <row r="411" spans="1:5" ht="15.75" thickBot="1" x14ac:dyDescent="0.3"/>
    <row r="412" spans="1:5" ht="30" x14ac:dyDescent="0.25">
      <c r="A412" s="229" t="s">
        <v>2</v>
      </c>
      <c r="B412" s="230" t="s">
        <v>3</v>
      </c>
      <c r="C412" s="231" t="s">
        <v>14</v>
      </c>
      <c r="D412" s="231" t="s">
        <v>4</v>
      </c>
      <c r="E412" s="232" t="s">
        <v>15</v>
      </c>
    </row>
    <row r="413" spans="1:5" ht="57.75" thickBot="1" x14ac:dyDescent="0.3">
      <c r="A413" s="233" t="s">
        <v>1381</v>
      </c>
      <c r="B413" s="475" t="s">
        <v>1377</v>
      </c>
      <c r="C413" s="477" t="s">
        <v>1390</v>
      </c>
      <c r="D413" s="477" t="s">
        <v>1391</v>
      </c>
      <c r="E413" s="477" t="s">
        <v>1392</v>
      </c>
    </row>
    <row r="414" spans="1:5" ht="15.75" x14ac:dyDescent="0.25">
      <c r="A414" s="492" t="s">
        <v>5</v>
      </c>
      <c r="B414" s="493"/>
      <c r="C414" s="493"/>
      <c r="D414" s="493"/>
      <c r="E414" s="494"/>
    </row>
    <row r="415" spans="1:5" ht="27.75" x14ac:dyDescent="0.25">
      <c r="A415" s="236" t="s">
        <v>6</v>
      </c>
      <c r="B415" s="495" t="s">
        <v>1382</v>
      </c>
      <c r="C415" s="508"/>
      <c r="D415" s="508"/>
      <c r="E415" s="509"/>
    </row>
    <row r="416" spans="1:5" ht="108" customHeight="1" x14ac:dyDescent="0.25">
      <c r="A416" s="474" t="s">
        <v>7</v>
      </c>
      <c r="B416" s="510" t="s">
        <v>1383</v>
      </c>
      <c r="C416" s="511"/>
      <c r="D416" s="511"/>
      <c r="E416" s="512"/>
    </row>
    <row r="417" spans="1:5" ht="29.25" x14ac:dyDescent="0.25">
      <c r="A417" s="236" t="s">
        <v>8</v>
      </c>
      <c r="B417" s="495" t="s">
        <v>1384</v>
      </c>
      <c r="C417" s="508"/>
      <c r="D417" s="508"/>
      <c r="E417" s="509"/>
    </row>
    <row r="418" spans="1:5" ht="24.95" customHeight="1" x14ac:dyDescent="0.25">
      <c r="A418" s="237" t="s">
        <v>9</v>
      </c>
      <c r="B418" s="503" t="s">
        <v>58</v>
      </c>
      <c r="C418" s="513"/>
      <c r="D418" s="513"/>
      <c r="E418" s="504"/>
    </row>
    <row r="419" spans="1:5" ht="24.95" customHeight="1" x14ac:dyDescent="0.25">
      <c r="A419" s="237" t="s">
        <v>10</v>
      </c>
      <c r="B419" s="514">
        <v>68</v>
      </c>
      <c r="C419" s="515"/>
      <c r="D419" s="515"/>
      <c r="E419" s="516"/>
    </row>
    <row r="420" spans="1:5" ht="24.95" customHeight="1" x14ac:dyDescent="0.25">
      <c r="A420" s="237" t="s">
        <v>11</v>
      </c>
      <c r="B420" s="514">
        <v>89</v>
      </c>
      <c r="C420" s="515"/>
      <c r="D420" s="515"/>
      <c r="E420" s="516"/>
    </row>
    <row r="421" spans="1:5" ht="24.95" customHeight="1" x14ac:dyDescent="0.25">
      <c r="A421" s="237" t="s">
        <v>12</v>
      </c>
      <c r="B421" s="517">
        <v>90</v>
      </c>
      <c r="C421" s="518"/>
      <c r="D421" s="518"/>
      <c r="E421" s="519"/>
    </row>
    <row r="422" spans="1:5" ht="24.95" customHeight="1" thickBot="1" x14ac:dyDescent="0.3">
      <c r="A422" s="228" t="s">
        <v>41</v>
      </c>
      <c r="B422" s="489">
        <v>90</v>
      </c>
      <c r="C422" s="490"/>
      <c r="D422" s="490"/>
      <c r="E422" s="491"/>
    </row>
    <row r="423" spans="1:5" ht="24" x14ac:dyDescent="0.25">
      <c r="A423" s="483" t="s">
        <v>1385</v>
      </c>
    </row>
    <row r="424" spans="1:5" ht="15.75" thickBot="1" x14ac:dyDescent="0.3"/>
    <row r="425" spans="1:5" ht="30" x14ac:dyDescent="0.25">
      <c r="A425" s="229" t="s">
        <v>2</v>
      </c>
      <c r="B425" s="230" t="s">
        <v>3</v>
      </c>
      <c r="C425" s="231" t="s">
        <v>14</v>
      </c>
      <c r="D425" s="231" t="s">
        <v>4</v>
      </c>
      <c r="E425" s="232" t="s">
        <v>15</v>
      </c>
    </row>
    <row r="426" spans="1:5" ht="29.25" thickBot="1" x14ac:dyDescent="0.3">
      <c r="A426" s="233" t="s">
        <v>1396</v>
      </c>
      <c r="B426" s="475" t="s">
        <v>1397</v>
      </c>
      <c r="C426" s="235">
        <v>18500000</v>
      </c>
      <c r="D426" s="235">
        <v>45000000</v>
      </c>
      <c r="E426" s="182">
        <v>45000000</v>
      </c>
    </row>
    <row r="427" spans="1:5" ht="15.75" x14ac:dyDescent="0.25">
      <c r="A427" s="492" t="s">
        <v>5</v>
      </c>
      <c r="B427" s="493"/>
      <c r="C427" s="493"/>
      <c r="D427" s="493"/>
      <c r="E427" s="494"/>
    </row>
    <row r="428" spans="1:5" ht="27.75" x14ac:dyDescent="0.25">
      <c r="A428" s="236" t="s">
        <v>6</v>
      </c>
      <c r="B428" s="495" t="s">
        <v>1398</v>
      </c>
      <c r="C428" s="496"/>
      <c r="D428" s="496"/>
      <c r="E428" s="497"/>
    </row>
    <row r="429" spans="1:5" ht="264" customHeight="1" x14ac:dyDescent="0.25">
      <c r="A429" s="474" t="s">
        <v>7</v>
      </c>
      <c r="B429" s="498" t="s">
        <v>1399</v>
      </c>
      <c r="C429" s="499"/>
      <c r="D429" s="499"/>
      <c r="E429" s="500"/>
    </row>
    <row r="430" spans="1:5" ht="81.75" customHeight="1" x14ac:dyDescent="0.25">
      <c r="A430" s="236" t="s">
        <v>8</v>
      </c>
      <c r="B430" s="498" t="s">
        <v>1400</v>
      </c>
      <c r="C430" s="499"/>
      <c r="D430" s="501" t="s">
        <v>1401</v>
      </c>
      <c r="E430" s="502"/>
    </row>
    <row r="431" spans="1:5" ht="28.5" x14ac:dyDescent="0.25">
      <c r="A431" s="237" t="s">
        <v>9</v>
      </c>
      <c r="B431" s="476" t="s">
        <v>1402</v>
      </c>
      <c r="C431" s="484" t="s">
        <v>1403</v>
      </c>
      <c r="D431" s="503" t="s">
        <v>1404</v>
      </c>
      <c r="E431" s="504"/>
    </row>
    <row r="432" spans="1:5" ht="24.95" customHeight="1" x14ac:dyDescent="0.25">
      <c r="A432" s="237" t="s">
        <v>10</v>
      </c>
      <c r="B432" s="288">
        <v>50</v>
      </c>
      <c r="C432" s="288">
        <v>50</v>
      </c>
      <c r="D432" s="485">
        <v>50</v>
      </c>
      <c r="E432" s="486"/>
    </row>
    <row r="433" spans="1:5" ht="24.95" customHeight="1" x14ac:dyDescent="0.25">
      <c r="A433" s="237" t="s">
        <v>1343</v>
      </c>
      <c r="B433" s="288">
        <v>250</v>
      </c>
      <c r="C433" s="288">
        <v>311</v>
      </c>
      <c r="D433" s="485">
        <v>50</v>
      </c>
      <c r="E433" s="486"/>
    </row>
    <row r="434" spans="1:5" ht="24.95" customHeight="1" x14ac:dyDescent="0.25">
      <c r="A434" s="237" t="s">
        <v>11</v>
      </c>
      <c r="B434" s="288" t="s">
        <v>1405</v>
      </c>
      <c r="C434" s="288" t="s">
        <v>1405</v>
      </c>
      <c r="D434" s="485">
        <v>76</v>
      </c>
      <c r="E434" s="486"/>
    </row>
    <row r="435" spans="1:5" ht="24.95" customHeight="1" thickBot="1" x14ac:dyDescent="0.3">
      <c r="A435" s="228" t="s">
        <v>12</v>
      </c>
      <c r="B435" s="289" t="s">
        <v>1406</v>
      </c>
      <c r="C435" s="289" t="s">
        <v>1405</v>
      </c>
      <c r="D435" s="487" t="s">
        <v>1405</v>
      </c>
      <c r="E435" s="488"/>
    </row>
  </sheetData>
  <mergeCells count="326">
    <mergeCell ref="A326:E326"/>
    <mergeCell ref="B327:E327"/>
    <mergeCell ref="B328:E328"/>
    <mergeCell ref="B329:E329"/>
    <mergeCell ref="B330:E330"/>
    <mergeCell ref="B331:E331"/>
    <mergeCell ref="B332:E332"/>
    <mergeCell ref="B333:E333"/>
    <mergeCell ref="B334:E334"/>
    <mergeCell ref="A314:E314"/>
    <mergeCell ref="B315:E315"/>
    <mergeCell ref="B316:E316"/>
    <mergeCell ref="B317:E317"/>
    <mergeCell ref="B318:E318"/>
    <mergeCell ref="B319:E319"/>
    <mergeCell ref="B320:E320"/>
    <mergeCell ref="B321:E321"/>
    <mergeCell ref="B322:E322"/>
    <mergeCell ref="A302:E302"/>
    <mergeCell ref="B303:E303"/>
    <mergeCell ref="B304:E304"/>
    <mergeCell ref="B305:E305"/>
    <mergeCell ref="B306:E306"/>
    <mergeCell ref="B307:E307"/>
    <mergeCell ref="B308:E308"/>
    <mergeCell ref="B309:E309"/>
    <mergeCell ref="B310:E310"/>
    <mergeCell ref="A290:E290"/>
    <mergeCell ref="B291:E291"/>
    <mergeCell ref="B292:E292"/>
    <mergeCell ref="B293:E293"/>
    <mergeCell ref="B294:E294"/>
    <mergeCell ref="B295:E295"/>
    <mergeCell ref="B296:E296"/>
    <mergeCell ref="B297:E297"/>
    <mergeCell ref="B298:E298"/>
    <mergeCell ref="A278:E278"/>
    <mergeCell ref="B279:E279"/>
    <mergeCell ref="B280:E280"/>
    <mergeCell ref="B281:E281"/>
    <mergeCell ref="B282:E282"/>
    <mergeCell ref="B283:E283"/>
    <mergeCell ref="B284:E284"/>
    <mergeCell ref="B285:E285"/>
    <mergeCell ref="B286:E286"/>
    <mergeCell ref="A266:E266"/>
    <mergeCell ref="B267:E267"/>
    <mergeCell ref="B268:E268"/>
    <mergeCell ref="B269:E269"/>
    <mergeCell ref="B270:E270"/>
    <mergeCell ref="B271:E271"/>
    <mergeCell ref="B272:E272"/>
    <mergeCell ref="B273:E273"/>
    <mergeCell ref="B274:E274"/>
    <mergeCell ref="A254:E254"/>
    <mergeCell ref="B255:E255"/>
    <mergeCell ref="B256:E256"/>
    <mergeCell ref="B257:E257"/>
    <mergeCell ref="B258:E258"/>
    <mergeCell ref="B259:E259"/>
    <mergeCell ref="B260:E260"/>
    <mergeCell ref="B261:E261"/>
    <mergeCell ref="B262:E262"/>
    <mergeCell ref="A242:E242"/>
    <mergeCell ref="B243:E243"/>
    <mergeCell ref="B244:E244"/>
    <mergeCell ref="B245:E245"/>
    <mergeCell ref="B246:E246"/>
    <mergeCell ref="B247:E247"/>
    <mergeCell ref="B248:E248"/>
    <mergeCell ref="B249:E249"/>
    <mergeCell ref="B250:E250"/>
    <mergeCell ref="A230:E230"/>
    <mergeCell ref="B231:E231"/>
    <mergeCell ref="B232:E232"/>
    <mergeCell ref="B233:E233"/>
    <mergeCell ref="B234:E234"/>
    <mergeCell ref="B235:E235"/>
    <mergeCell ref="B236:E236"/>
    <mergeCell ref="B237:E237"/>
    <mergeCell ref="B238:E238"/>
    <mergeCell ref="A218:E218"/>
    <mergeCell ref="B219:E219"/>
    <mergeCell ref="B220:E220"/>
    <mergeCell ref="B221:E221"/>
    <mergeCell ref="B222:E222"/>
    <mergeCell ref="B223:E223"/>
    <mergeCell ref="B224:E224"/>
    <mergeCell ref="B225:E225"/>
    <mergeCell ref="B226:E226"/>
    <mergeCell ref="A206:E206"/>
    <mergeCell ref="B207:E207"/>
    <mergeCell ref="B208:E208"/>
    <mergeCell ref="B209:E209"/>
    <mergeCell ref="B210:E210"/>
    <mergeCell ref="B211:E211"/>
    <mergeCell ref="B212:E212"/>
    <mergeCell ref="B213:E213"/>
    <mergeCell ref="B214:E214"/>
    <mergeCell ref="A194:E194"/>
    <mergeCell ref="B195:E195"/>
    <mergeCell ref="B196:E196"/>
    <mergeCell ref="B197:E197"/>
    <mergeCell ref="B198:E198"/>
    <mergeCell ref="B199:E199"/>
    <mergeCell ref="B200:E200"/>
    <mergeCell ref="B201:E201"/>
    <mergeCell ref="B202:E202"/>
    <mergeCell ref="A182:E182"/>
    <mergeCell ref="B183:E183"/>
    <mergeCell ref="B184:E184"/>
    <mergeCell ref="B185:E185"/>
    <mergeCell ref="B186:E186"/>
    <mergeCell ref="B187:E187"/>
    <mergeCell ref="B188:E188"/>
    <mergeCell ref="B189:E189"/>
    <mergeCell ref="B190:E190"/>
    <mergeCell ref="A170:E170"/>
    <mergeCell ref="B171:E171"/>
    <mergeCell ref="B172:E172"/>
    <mergeCell ref="B173:E173"/>
    <mergeCell ref="B174:E174"/>
    <mergeCell ref="B175:E175"/>
    <mergeCell ref="B176:E176"/>
    <mergeCell ref="B177:E177"/>
    <mergeCell ref="B178:E178"/>
    <mergeCell ref="A158:E158"/>
    <mergeCell ref="B159:E159"/>
    <mergeCell ref="B160:E160"/>
    <mergeCell ref="B161:E161"/>
    <mergeCell ref="B162:E162"/>
    <mergeCell ref="B163:E163"/>
    <mergeCell ref="B164:E164"/>
    <mergeCell ref="B165:E165"/>
    <mergeCell ref="B166:E166"/>
    <mergeCell ref="A146:E146"/>
    <mergeCell ref="B147:E147"/>
    <mergeCell ref="B148:E148"/>
    <mergeCell ref="B149:E149"/>
    <mergeCell ref="B150:E150"/>
    <mergeCell ref="B151:E151"/>
    <mergeCell ref="B152:E152"/>
    <mergeCell ref="B153:E153"/>
    <mergeCell ref="B154:E154"/>
    <mergeCell ref="B23:E23"/>
    <mergeCell ref="B22:E22"/>
    <mergeCell ref="A21:E21"/>
    <mergeCell ref="A24:A26"/>
    <mergeCell ref="B24:E26"/>
    <mergeCell ref="B50:E50"/>
    <mergeCell ref="B51:E51"/>
    <mergeCell ref="B58:E58"/>
    <mergeCell ref="B59:E59"/>
    <mergeCell ref="A49:E49"/>
    <mergeCell ref="A52:A54"/>
    <mergeCell ref="B52:E54"/>
    <mergeCell ref="B55:E55"/>
    <mergeCell ref="B56:E56"/>
    <mergeCell ref="B57:E57"/>
    <mergeCell ref="A35:E35"/>
    <mergeCell ref="B36:E36"/>
    <mergeCell ref="B37:E37"/>
    <mergeCell ref="A38:A40"/>
    <mergeCell ref="B38:B40"/>
    <mergeCell ref="C38:C40"/>
    <mergeCell ref="D38:E40"/>
    <mergeCell ref="B9:E9"/>
    <mergeCell ref="A10:A12"/>
    <mergeCell ref="B10:B12"/>
    <mergeCell ref="C10:C12"/>
    <mergeCell ref="D10:D12"/>
    <mergeCell ref="E10:E12"/>
    <mergeCell ref="A1:E1"/>
    <mergeCell ref="B2:E2"/>
    <mergeCell ref="B3:E3"/>
    <mergeCell ref="A7:E7"/>
    <mergeCell ref="B8:E8"/>
    <mergeCell ref="B70:E70"/>
    <mergeCell ref="A63:E63"/>
    <mergeCell ref="B64:E64"/>
    <mergeCell ref="B65:E65"/>
    <mergeCell ref="A66:A68"/>
    <mergeCell ref="B66:E68"/>
    <mergeCell ref="B69:E69"/>
    <mergeCell ref="B27:E27"/>
    <mergeCell ref="B28:E28"/>
    <mergeCell ref="B29:E29"/>
    <mergeCell ref="B30:E30"/>
    <mergeCell ref="B31:E31"/>
    <mergeCell ref="D41:E41"/>
    <mergeCell ref="D42:E42"/>
    <mergeCell ref="D43:E43"/>
    <mergeCell ref="D44:E44"/>
    <mergeCell ref="D45:E45"/>
    <mergeCell ref="B87:E87"/>
    <mergeCell ref="A91:E91"/>
    <mergeCell ref="B92:E92"/>
    <mergeCell ref="B93:E93"/>
    <mergeCell ref="A94:A96"/>
    <mergeCell ref="B94:E96"/>
    <mergeCell ref="B86:E86"/>
    <mergeCell ref="B71:E71"/>
    <mergeCell ref="B72:E72"/>
    <mergeCell ref="B73:E73"/>
    <mergeCell ref="A77:E77"/>
    <mergeCell ref="B78:E78"/>
    <mergeCell ref="B79:E79"/>
    <mergeCell ref="A80:A82"/>
    <mergeCell ref="B80:E82"/>
    <mergeCell ref="B83:E83"/>
    <mergeCell ref="B84:E84"/>
    <mergeCell ref="B85:E85"/>
    <mergeCell ref="B112:E112"/>
    <mergeCell ref="B97:E97"/>
    <mergeCell ref="B98:E98"/>
    <mergeCell ref="B99:E99"/>
    <mergeCell ref="B100:E100"/>
    <mergeCell ref="B101:E101"/>
    <mergeCell ref="A105:E105"/>
    <mergeCell ref="B106:E106"/>
    <mergeCell ref="B107:E107"/>
    <mergeCell ref="A108:A110"/>
    <mergeCell ref="B108:E110"/>
    <mergeCell ref="B111:E111"/>
    <mergeCell ref="B128:E128"/>
    <mergeCell ref="B113:E113"/>
    <mergeCell ref="B114:E114"/>
    <mergeCell ref="B115:E115"/>
    <mergeCell ref="A119:E119"/>
    <mergeCell ref="B120:E120"/>
    <mergeCell ref="B121:E121"/>
    <mergeCell ref="A122:A124"/>
    <mergeCell ref="B122:E124"/>
    <mergeCell ref="B125:E125"/>
    <mergeCell ref="B126:E126"/>
    <mergeCell ref="B127:E127"/>
    <mergeCell ref="B138:E138"/>
    <mergeCell ref="B139:E139"/>
    <mergeCell ref="B140:E140"/>
    <mergeCell ref="B141:E141"/>
    <mergeCell ref="B142:E142"/>
    <mergeCell ref="B129:E129"/>
    <mergeCell ref="A133:E133"/>
    <mergeCell ref="B134:E134"/>
    <mergeCell ref="B135:E135"/>
    <mergeCell ref="A136:A137"/>
    <mergeCell ref="B136:E137"/>
    <mergeCell ref="A338:E338"/>
    <mergeCell ref="B339:E339"/>
    <mergeCell ref="B340:E340"/>
    <mergeCell ref="B341:E341"/>
    <mergeCell ref="B342:E342"/>
    <mergeCell ref="B343:E343"/>
    <mergeCell ref="B344:E344"/>
    <mergeCell ref="B345:E345"/>
    <mergeCell ref="B346:E346"/>
    <mergeCell ref="A350:E350"/>
    <mergeCell ref="B351:E351"/>
    <mergeCell ref="B352:E352"/>
    <mergeCell ref="B353:C353"/>
    <mergeCell ref="D353:E353"/>
    <mergeCell ref="B354:C354"/>
    <mergeCell ref="D354:E354"/>
    <mergeCell ref="B355:C355"/>
    <mergeCell ref="D355:E355"/>
    <mergeCell ref="B356:C356"/>
    <mergeCell ref="D356:E356"/>
    <mergeCell ref="B357:C357"/>
    <mergeCell ref="D357:E357"/>
    <mergeCell ref="B358:C358"/>
    <mergeCell ref="D358:E358"/>
    <mergeCell ref="A362:E362"/>
    <mergeCell ref="B363:E363"/>
    <mergeCell ref="B364:E364"/>
    <mergeCell ref="B365:E365"/>
    <mergeCell ref="B366:E366"/>
    <mergeCell ref="B367:E367"/>
    <mergeCell ref="B368:E368"/>
    <mergeCell ref="B369:E369"/>
    <mergeCell ref="B370:E370"/>
    <mergeCell ref="A375:E375"/>
    <mergeCell ref="B376:E376"/>
    <mergeCell ref="B377:E377"/>
    <mergeCell ref="A388:E388"/>
    <mergeCell ref="B389:E389"/>
    <mergeCell ref="B390:E390"/>
    <mergeCell ref="B391:E391"/>
    <mergeCell ref="B392:E392"/>
    <mergeCell ref="B393:E393"/>
    <mergeCell ref="B394:E394"/>
    <mergeCell ref="B395:E395"/>
    <mergeCell ref="C378:D378"/>
    <mergeCell ref="C379:D379"/>
    <mergeCell ref="C380:D380"/>
    <mergeCell ref="C381:D381"/>
    <mergeCell ref="C382:D382"/>
    <mergeCell ref="C383:D383"/>
    <mergeCell ref="B396:E396"/>
    <mergeCell ref="A401:E401"/>
    <mergeCell ref="B402:E402"/>
    <mergeCell ref="B403:E403"/>
    <mergeCell ref="B404:E404"/>
    <mergeCell ref="B405:E405"/>
    <mergeCell ref="B406:E406"/>
    <mergeCell ref="B407:E407"/>
    <mergeCell ref="B408:E408"/>
    <mergeCell ref="B409:E409"/>
    <mergeCell ref="A414:E414"/>
    <mergeCell ref="B415:E415"/>
    <mergeCell ref="B416:E416"/>
    <mergeCell ref="B417:E417"/>
    <mergeCell ref="B418:E418"/>
    <mergeCell ref="B419:E419"/>
    <mergeCell ref="B420:E420"/>
    <mergeCell ref="B421:E421"/>
    <mergeCell ref="D434:E434"/>
    <mergeCell ref="D435:E435"/>
    <mergeCell ref="B422:E422"/>
    <mergeCell ref="A427:E427"/>
    <mergeCell ref="B428:E428"/>
    <mergeCell ref="B429:E429"/>
    <mergeCell ref="B430:C430"/>
    <mergeCell ref="D430:E430"/>
    <mergeCell ref="D431:E431"/>
    <mergeCell ref="D432:E432"/>
    <mergeCell ref="D433:E43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Naziv tijela" prompt="Naziv tijela" xr:uid="{1708D0D0-1A1E-452A-8EDB-CB01A5319F19}">
          <x14:formula1>
            <xm:f>'C:\Users\sblazicko\AppData\Local\Microsoft\Windows\Temporary Internet Files\Content.Outlook\1IW1ZH72\[SEKTOR DEMOGRAFIJA A 788018 - Dječji proračun-tablica final (00000002).xlsx]List1'!#REF!</xm:f>
          </x14:formula1>
          <xm:sqref>B2:E2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BB091-3E44-4684-8118-D4EEDC74E252}">
  <dimension ref="A1:E129"/>
  <sheetViews>
    <sheetView topLeftCell="A22" zoomScale="90" zoomScaleNormal="90" workbookViewId="0">
      <selection activeCell="B65" sqref="B65:E65"/>
    </sheetView>
  </sheetViews>
  <sheetFormatPr defaultRowHeight="15" x14ac:dyDescent="0.25"/>
  <cols>
    <col min="1" max="1" width="45.7109375" style="196" customWidth="1"/>
    <col min="2" max="5" width="30.7109375" style="196" customWidth="1"/>
  </cols>
  <sheetData>
    <row r="1" spans="1:5" ht="19.5" x14ac:dyDescent="0.25">
      <c r="A1" s="593" t="s">
        <v>13</v>
      </c>
      <c r="B1" s="594"/>
      <c r="C1" s="594"/>
      <c r="D1" s="594"/>
      <c r="E1" s="595"/>
    </row>
    <row r="2" spans="1:5" ht="45" x14ac:dyDescent="0.25">
      <c r="A2" s="171" t="s">
        <v>0</v>
      </c>
      <c r="B2" s="566" t="s">
        <v>615</v>
      </c>
      <c r="C2" s="653"/>
      <c r="D2" s="653"/>
      <c r="E2" s="654"/>
    </row>
    <row r="3" spans="1:5" ht="24" customHeight="1" thickBot="1" x14ac:dyDescent="0.3">
      <c r="A3" s="156" t="s">
        <v>1</v>
      </c>
      <c r="B3" s="655" t="s">
        <v>616</v>
      </c>
      <c r="C3" s="656"/>
      <c r="D3" s="656"/>
      <c r="E3" s="657"/>
    </row>
    <row r="4" spans="1:5" x14ac:dyDescent="0.25">
      <c r="A4" s="199"/>
      <c r="B4" s="199"/>
      <c r="C4" s="199"/>
      <c r="D4" s="199"/>
      <c r="E4" s="199"/>
    </row>
    <row r="5" spans="1:5" ht="15.75" thickBot="1" x14ac:dyDescent="0.3">
      <c r="A5" s="165"/>
      <c r="B5" s="165"/>
      <c r="C5" s="199"/>
      <c r="D5" s="199"/>
      <c r="E5" s="199"/>
    </row>
    <row r="6" spans="1:5" ht="30" x14ac:dyDescent="0.25">
      <c r="A6" s="229" t="s">
        <v>2</v>
      </c>
      <c r="B6" s="230" t="s">
        <v>3</v>
      </c>
      <c r="C6" s="231" t="s">
        <v>655</v>
      </c>
      <c r="D6" s="231" t="s">
        <v>4</v>
      </c>
      <c r="E6" s="232" t="s">
        <v>15</v>
      </c>
    </row>
    <row r="7" spans="1:5" ht="39.950000000000003" customHeight="1" x14ac:dyDescent="0.25">
      <c r="A7" s="173" t="s">
        <v>656</v>
      </c>
      <c r="B7" s="66" t="s">
        <v>617</v>
      </c>
      <c r="C7" s="283">
        <v>19897072.489999998</v>
      </c>
      <c r="D7" s="283">
        <v>19980001.870000001</v>
      </c>
      <c r="E7" s="284">
        <v>20113501.870000001</v>
      </c>
    </row>
    <row r="8" spans="1:5" ht="39.950000000000003" customHeight="1" x14ac:dyDescent="0.25">
      <c r="A8" s="233">
        <v>5505</v>
      </c>
      <c r="B8" s="66" t="s">
        <v>617</v>
      </c>
      <c r="C8" s="283">
        <v>13735201</v>
      </c>
      <c r="D8" s="283">
        <v>13802000</v>
      </c>
      <c r="E8" s="284">
        <v>13897000</v>
      </c>
    </row>
    <row r="9" spans="1:5" ht="39.950000000000003" customHeight="1" x14ac:dyDescent="0.25">
      <c r="A9" s="233" t="s">
        <v>618</v>
      </c>
      <c r="B9" s="285" t="s">
        <v>619</v>
      </c>
      <c r="C9" s="286">
        <v>401500</v>
      </c>
      <c r="D9" s="286">
        <v>402000</v>
      </c>
      <c r="E9" s="287">
        <v>402000</v>
      </c>
    </row>
    <row r="10" spans="1:5" ht="39.950000000000003" customHeight="1" x14ac:dyDescent="0.25">
      <c r="A10" s="233" t="s">
        <v>620</v>
      </c>
      <c r="B10" s="255" t="s">
        <v>621</v>
      </c>
      <c r="C10" s="269">
        <v>351500</v>
      </c>
      <c r="D10" s="269">
        <v>352000</v>
      </c>
      <c r="E10" s="270">
        <v>352000</v>
      </c>
    </row>
    <row r="11" spans="1:5" ht="39.950000000000003" customHeight="1" x14ac:dyDescent="0.25">
      <c r="A11" s="233" t="s">
        <v>622</v>
      </c>
      <c r="B11" s="255" t="s">
        <v>623</v>
      </c>
      <c r="C11" s="269">
        <v>50000</v>
      </c>
      <c r="D11" s="269">
        <v>50000</v>
      </c>
      <c r="E11" s="270">
        <v>50000</v>
      </c>
    </row>
    <row r="12" spans="1:5" ht="39.950000000000003" customHeight="1" x14ac:dyDescent="0.25">
      <c r="A12" s="233" t="s">
        <v>624</v>
      </c>
      <c r="B12" s="275" t="s">
        <v>625</v>
      </c>
      <c r="C12" s="276">
        <v>2823500</v>
      </c>
      <c r="D12" s="276">
        <v>2860000</v>
      </c>
      <c r="E12" s="278">
        <v>2885000</v>
      </c>
    </row>
    <row r="13" spans="1:5" ht="39.950000000000003" customHeight="1" x14ac:dyDescent="0.25">
      <c r="A13" s="233" t="s">
        <v>626</v>
      </c>
      <c r="B13" s="255" t="s">
        <v>627</v>
      </c>
      <c r="C13" s="269">
        <v>2823500</v>
      </c>
      <c r="D13" s="269">
        <v>2860000</v>
      </c>
      <c r="E13" s="270">
        <v>2885000</v>
      </c>
    </row>
    <row r="14" spans="1:5" ht="39.950000000000003" customHeight="1" x14ac:dyDescent="0.25">
      <c r="A14" s="237" t="s">
        <v>628</v>
      </c>
      <c r="B14" s="275" t="s">
        <v>629</v>
      </c>
      <c r="C14" s="276">
        <v>6515201</v>
      </c>
      <c r="D14" s="276">
        <v>6235000</v>
      </c>
      <c r="E14" s="278">
        <v>6245000</v>
      </c>
    </row>
    <row r="15" spans="1:5" ht="39.950000000000003" customHeight="1" x14ac:dyDescent="0.25">
      <c r="A15" s="233" t="s">
        <v>630</v>
      </c>
      <c r="B15" s="255" t="s">
        <v>631</v>
      </c>
      <c r="C15" s="269">
        <v>6125701</v>
      </c>
      <c r="D15" s="269">
        <v>5840000</v>
      </c>
      <c r="E15" s="270">
        <v>5840000</v>
      </c>
    </row>
    <row r="16" spans="1:5" ht="39.950000000000003" customHeight="1" x14ac:dyDescent="0.25">
      <c r="A16" s="233" t="s">
        <v>632</v>
      </c>
      <c r="B16" s="255" t="s">
        <v>633</v>
      </c>
      <c r="C16" s="269">
        <v>389500</v>
      </c>
      <c r="D16" s="269">
        <v>395000</v>
      </c>
      <c r="E16" s="270">
        <v>405000</v>
      </c>
    </row>
    <row r="17" spans="1:5" ht="39.950000000000003" customHeight="1" x14ac:dyDescent="0.25">
      <c r="A17" s="237" t="s">
        <v>634</v>
      </c>
      <c r="B17" s="275" t="s">
        <v>635</v>
      </c>
      <c r="C17" s="276">
        <v>3995000</v>
      </c>
      <c r="D17" s="276">
        <v>4305000</v>
      </c>
      <c r="E17" s="278">
        <v>4365000</v>
      </c>
    </row>
    <row r="18" spans="1:5" ht="39.950000000000003" customHeight="1" x14ac:dyDescent="0.25">
      <c r="A18" s="233" t="s">
        <v>636</v>
      </c>
      <c r="B18" s="255" t="s">
        <v>1336</v>
      </c>
      <c r="C18" s="269">
        <v>250000</v>
      </c>
      <c r="D18" s="269">
        <v>290000</v>
      </c>
      <c r="E18" s="270">
        <v>350000</v>
      </c>
    </row>
    <row r="19" spans="1:5" ht="39.950000000000003" customHeight="1" x14ac:dyDescent="0.25">
      <c r="A19" s="233" t="s">
        <v>637</v>
      </c>
      <c r="B19" s="255" t="s">
        <v>638</v>
      </c>
      <c r="C19" s="269">
        <v>130000</v>
      </c>
      <c r="D19" s="269">
        <v>100000</v>
      </c>
      <c r="E19" s="270">
        <v>100000</v>
      </c>
    </row>
    <row r="20" spans="1:5" ht="39.950000000000003" customHeight="1" x14ac:dyDescent="0.25">
      <c r="A20" s="233" t="s">
        <v>639</v>
      </c>
      <c r="B20" s="255" t="s">
        <v>640</v>
      </c>
      <c r="C20" s="269">
        <v>740000</v>
      </c>
      <c r="D20" s="269">
        <v>740000</v>
      </c>
      <c r="E20" s="270">
        <v>740000</v>
      </c>
    </row>
    <row r="21" spans="1:5" ht="39.950000000000003" customHeight="1" x14ac:dyDescent="0.25">
      <c r="A21" s="233" t="s">
        <v>641</v>
      </c>
      <c r="B21" s="255" t="s">
        <v>642</v>
      </c>
      <c r="C21" s="269">
        <v>35000</v>
      </c>
      <c r="D21" s="269">
        <v>35000</v>
      </c>
      <c r="E21" s="270">
        <v>35000</v>
      </c>
    </row>
    <row r="22" spans="1:5" s="196" customFormat="1" ht="39.950000000000003" customHeight="1" x14ac:dyDescent="0.25">
      <c r="A22" s="233" t="s">
        <v>657</v>
      </c>
      <c r="B22" s="255" t="s">
        <v>658</v>
      </c>
      <c r="C22" s="269">
        <v>140000</v>
      </c>
      <c r="D22" s="269">
        <v>140000</v>
      </c>
      <c r="E22" s="270">
        <v>140000</v>
      </c>
    </row>
    <row r="23" spans="1:5" s="196" customFormat="1" ht="39.950000000000003" customHeight="1" x14ac:dyDescent="0.25">
      <c r="A23" s="233" t="s">
        <v>643</v>
      </c>
      <c r="B23" s="255" t="s">
        <v>644</v>
      </c>
      <c r="C23" s="269">
        <v>2700000</v>
      </c>
      <c r="D23" s="269">
        <v>3000000</v>
      </c>
      <c r="E23" s="270">
        <v>3000000</v>
      </c>
    </row>
    <row r="24" spans="1:5" s="196" customFormat="1" ht="39.950000000000003" customHeight="1" x14ac:dyDescent="0.25">
      <c r="A24" s="277" t="s">
        <v>1337</v>
      </c>
      <c r="B24" s="275" t="s">
        <v>661</v>
      </c>
      <c r="C24" s="276">
        <v>8000</v>
      </c>
      <c r="D24" s="276">
        <v>8000</v>
      </c>
      <c r="E24" s="278">
        <v>8000</v>
      </c>
    </row>
    <row r="25" spans="1:5" s="196" customFormat="1" ht="39.950000000000003" customHeight="1" x14ac:dyDescent="0.25">
      <c r="A25" s="237" t="s">
        <v>659</v>
      </c>
      <c r="B25" s="275" t="s">
        <v>660</v>
      </c>
      <c r="C25" s="276">
        <v>8000</v>
      </c>
      <c r="D25" s="276">
        <v>8000</v>
      </c>
      <c r="E25" s="278">
        <v>8000</v>
      </c>
    </row>
    <row r="26" spans="1:5" s="196" customFormat="1" ht="39.950000000000003" customHeight="1" x14ac:dyDescent="0.25">
      <c r="A26" s="233" t="s">
        <v>662</v>
      </c>
      <c r="B26" s="255" t="s">
        <v>663</v>
      </c>
      <c r="C26" s="269">
        <v>8000</v>
      </c>
      <c r="D26" s="269">
        <v>8000</v>
      </c>
      <c r="E26" s="270">
        <v>8000</v>
      </c>
    </row>
    <row r="27" spans="1:5" s="196" customFormat="1" ht="39.950000000000003" customHeight="1" x14ac:dyDescent="0.25">
      <c r="A27" s="277" t="s">
        <v>1338</v>
      </c>
      <c r="B27" s="275" t="s">
        <v>664</v>
      </c>
      <c r="C27" s="276">
        <v>973803.44</v>
      </c>
      <c r="D27" s="276">
        <v>976900</v>
      </c>
      <c r="E27" s="278">
        <v>1010400</v>
      </c>
    </row>
    <row r="28" spans="1:5" s="196" customFormat="1" ht="39.950000000000003" customHeight="1" x14ac:dyDescent="0.25">
      <c r="A28" s="237" t="s">
        <v>618</v>
      </c>
      <c r="B28" s="275" t="s">
        <v>619</v>
      </c>
      <c r="C28" s="276">
        <v>973803.44</v>
      </c>
      <c r="D28" s="276">
        <v>976900</v>
      </c>
      <c r="E28" s="278">
        <v>1010400</v>
      </c>
    </row>
    <row r="29" spans="1:5" s="196" customFormat="1" ht="39.950000000000003" customHeight="1" x14ac:dyDescent="0.25">
      <c r="A29" s="233" t="s">
        <v>665</v>
      </c>
      <c r="B29" s="255" t="s">
        <v>666</v>
      </c>
      <c r="C29" s="269">
        <v>973803.44</v>
      </c>
      <c r="D29" s="269">
        <v>976900</v>
      </c>
      <c r="E29" s="270">
        <v>1010400</v>
      </c>
    </row>
    <row r="30" spans="1:5" s="196" customFormat="1" ht="48.75" customHeight="1" x14ac:dyDescent="0.25">
      <c r="A30" s="277" t="s">
        <v>669</v>
      </c>
      <c r="B30" s="275" t="s">
        <v>667</v>
      </c>
      <c r="C30" s="276">
        <v>5180068.05</v>
      </c>
      <c r="D30" s="276">
        <v>5193101.87</v>
      </c>
      <c r="E30" s="278">
        <v>5198101.87</v>
      </c>
    </row>
    <row r="31" spans="1:5" s="196" customFormat="1" ht="39.950000000000003" customHeight="1" x14ac:dyDescent="0.25">
      <c r="A31" s="277" t="s">
        <v>624</v>
      </c>
      <c r="B31" s="275" t="s">
        <v>625</v>
      </c>
      <c r="C31" s="276">
        <v>48466.18</v>
      </c>
      <c r="D31" s="276">
        <v>61500</v>
      </c>
      <c r="E31" s="278">
        <v>66500</v>
      </c>
    </row>
    <row r="32" spans="1:5" s="196" customFormat="1" ht="39.950000000000003" customHeight="1" x14ac:dyDescent="0.25">
      <c r="A32" s="277">
        <v>25878</v>
      </c>
      <c r="B32" s="275" t="s">
        <v>668</v>
      </c>
      <c r="C32" s="276">
        <v>34966.18</v>
      </c>
      <c r="D32" s="276">
        <v>48000</v>
      </c>
      <c r="E32" s="278">
        <v>53000</v>
      </c>
    </row>
    <row r="33" spans="1:5" s="196" customFormat="1" ht="39.950000000000003" customHeight="1" x14ac:dyDescent="0.25">
      <c r="A33" s="173" t="s">
        <v>670</v>
      </c>
      <c r="B33" s="255" t="s">
        <v>671</v>
      </c>
      <c r="C33" s="269">
        <v>34966.18</v>
      </c>
      <c r="D33" s="269">
        <v>48000</v>
      </c>
      <c r="E33" s="270">
        <v>53000</v>
      </c>
    </row>
    <row r="34" spans="1:5" s="196" customFormat="1" ht="39.950000000000003" customHeight="1" x14ac:dyDescent="0.25">
      <c r="A34" s="277" t="s">
        <v>672</v>
      </c>
      <c r="B34" s="275" t="s">
        <v>673</v>
      </c>
      <c r="C34" s="276">
        <v>13500</v>
      </c>
      <c r="D34" s="276">
        <v>13500</v>
      </c>
      <c r="E34" s="278">
        <v>13500</v>
      </c>
    </row>
    <row r="35" spans="1:5" s="196" customFormat="1" ht="39.950000000000003" customHeight="1" x14ac:dyDescent="0.25">
      <c r="A35" s="173" t="s">
        <v>674</v>
      </c>
      <c r="B35" s="255" t="s">
        <v>675</v>
      </c>
      <c r="C35" s="269">
        <v>13500</v>
      </c>
      <c r="D35" s="269">
        <v>13500</v>
      </c>
      <c r="E35" s="270">
        <v>13500</v>
      </c>
    </row>
    <row r="36" spans="1:5" s="196" customFormat="1" ht="39.950000000000003" customHeight="1" x14ac:dyDescent="0.25">
      <c r="A36" s="277" t="s">
        <v>628</v>
      </c>
      <c r="B36" s="275" t="s">
        <v>629</v>
      </c>
      <c r="C36" s="276">
        <v>5400</v>
      </c>
      <c r="D36" s="276">
        <v>5400</v>
      </c>
      <c r="E36" s="278">
        <v>5400</v>
      </c>
    </row>
    <row r="37" spans="1:5" s="196" customFormat="1" ht="39.950000000000003" customHeight="1" x14ac:dyDescent="0.25">
      <c r="A37" s="277" t="s">
        <v>676</v>
      </c>
      <c r="B37" s="275" t="s">
        <v>677</v>
      </c>
      <c r="C37" s="276">
        <v>5400</v>
      </c>
      <c r="D37" s="276">
        <v>5400</v>
      </c>
      <c r="E37" s="278">
        <v>5400</v>
      </c>
    </row>
    <row r="38" spans="1:5" s="196" customFormat="1" ht="39.950000000000003" customHeight="1" x14ac:dyDescent="0.25">
      <c r="A38" s="173" t="s">
        <v>632</v>
      </c>
      <c r="B38" s="255" t="s">
        <v>633</v>
      </c>
      <c r="C38" s="269">
        <v>5400</v>
      </c>
      <c r="D38" s="269">
        <v>5400</v>
      </c>
      <c r="E38" s="270">
        <v>5400</v>
      </c>
    </row>
    <row r="39" spans="1:5" s="196" customFormat="1" ht="39.950000000000003" customHeight="1" x14ac:dyDescent="0.25">
      <c r="A39" s="277" t="s">
        <v>678</v>
      </c>
      <c r="B39" s="275" t="s">
        <v>679</v>
      </c>
      <c r="C39" s="276">
        <v>5126201.87</v>
      </c>
      <c r="D39" s="276">
        <v>5126201.87</v>
      </c>
      <c r="E39" s="278">
        <v>5126201.87</v>
      </c>
    </row>
    <row r="40" spans="1:5" s="196" customFormat="1" ht="39.950000000000003" customHeight="1" x14ac:dyDescent="0.25">
      <c r="A40" s="277" t="s">
        <v>680</v>
      </c>
      <c r="B40" s="275" t="s">
        <v>681</v>
      </c>
      <c r="C40" s="276">
        <v>2450000</v>
      </c>
      <c r="D40" s="276">
        <v>2450000</v>
      </c>
      <c r="E40" s="278">
        <v>2450000</v>
      </c>
    </row>
    <row r="41" spans="1:5" s="196" customFormat="1" ht="39.950000000000003" customHeight="1" x14ac:dyDescent="0.25">
      <c r="A41" s="173" t="s">
        <v>682</v>
      </c>
      <c r="B41" s="255" t="s">
        <v>683</v>
      </c>
      <c r="C41" s="269">
        <v>2450000</v>
      </c>
      <c r="D41" s="269">
        <v>2450000</v>
      </c>
      <c r="E41" s="270">
        <v>2450000</v>
      </c>
    </row>
    <row r="42" spans="1:5" s="196" customFormat="1" ht="39.950000000000003" customHeight="1" x14ac:dyDescent="0.25">
      <c r="A42" s="277" t="s">
        <v>684</v>
      </c>
      <c r="B42" s="275" t="s">
        <v>685</v>
      </c>
      <c r="C42" s="276">
        <v>2676201.87</v>
      </c>
      <c r="D42" s="276">
        <v>2676201.87</v>
      </c>
      <c r="E42" s="278">
        <v>2676201.87</v>
      </c>
    </row>
    <row r="43" spans="1:5" ht="39.950000000000003" customHeight="1" thickBot="1" x14ac:dyDescent="0.3">
      <c r="A43" s="279" t="s">
        <v>686</v>
      </c>
      <c r="B43" s="256" t="s">
        <v>687</v>
      </c>
      <c r="C43" s="280">
        <v>2676201.87</v>
      </c>
      <c r="D43" s="280">
        <v>2676201.87</v>
      </c>
      <c r="E43" s="281">
        <v>2676201.87</v>
      </c>
    </row>
    <row r="44" spans="1:5" s="196" customFormat="1" ht="24" customHeight="1" thickBot="1" x14ac:dyDescent="0.3">
      <c r="A44" s="272"/>
      <c r="B44" s="273"/>
      <c r="C44" s="274"/>
      <c r="D44" s="274"/>
      <c r="E44" s="274"/>
    </row>
    <row r="45" spans="1:5" ht="15.75" x14ac:dyDescent="0.25">
      <c r="A45" s="492" t="s">
        <v>5</v>
      </c>
      <c r="B45" s="493"/>
      <c r="C45" s="493"/>
      <c r="D45" s="493"/>
      <c r="E45" s="494"/>
    </row>
    <row r="46" spans="1:5" ht="50.25" customHeight="1" x14ac:dyDescent="0.25">
      <c r="A46" s="236" t="s">
        <v>6</v>
      </c>
      <c r="B46" s="520" t="s">
        <v>645</v>
      </c>
      <c r="C46" s="520"/>
      <c r="D46" s="520"/>
      <c r="E46" s="572"/>
    </row>
    <row r="47" spans="1:5" ht="54.75" x14ac:dyDescent="0.25">
      <c r="A47" s="236" t="s">
        <v>7</v>
      </c>
      <c r="B47" s="561" t="s">
        <v>688</v>
      </c>
      <c r="C47" s="562"/>
      <c r="D47" s="562"/>
      <c r="E47" s="563"/>
    </row>
    <row r="48" spans="1:5" ht="39.75" customHeight="1" x14ac:dyDescent="0.25">
      <c r="A48" s="254" t="s">
        <v>8</v>
      </c>
      <c r="B48" s="495" t="s">
        <v>646</v>
      </c>
      <c r="C48" s="642"/>
      <c r="D48" s="495" t="s">
        <v>647</v>
      </c>
      <c r="E48" s="509"/>
    </row>
    <row r="49" spans="1:5" ht="21" customHeight="1" x14ac:dyDescent="0.25">
      <c r="A49" s="237" t="s">
        <v>9</v>
      </c>
      <c r="B49" s="495" t="s">
        <v>40</v>
      </c>
      <c r="C49" s="642"/>
      <c r="D49" s="495" t="s">
        <v>40</v>
      </c>
      <c r="E49" s="509"/>
    </row>
    <row r="50" spans="1:5" ht="21" customHeight="1" x14ac:dyDescent="0.25">
      <c r="A50" s="237" t="s">
        <v>10</v>
      </c>
      <c r="B50" s="503">
        <v>19</v>
      </c>
      <c r="C50" s="646"/>
      <c r="D50" s="503">
        <v>115</v>
      </c>
      <c r="E50" s="504"/>
    </row>
    <row r="51" spans="1:5" ht="21" customHeight="1" x14ac:dyDescent="0.25">
      <c r="A51" s="237" t="s">
        <v>11</v>
      </c>
      <c r="B51" s="503">
        <v>22</v>
      </c>
      <c r="C51" s="646"/>
      <c r="D51" s="503">
        <v>126</v>
      </c>
      <c r="E51" s="504"/>
    </row>
    <row r="52" spans="1:5" ht="21" customHeight="1" x14ac:dyDescent="0.25">
      <c r="A52" s="237" t="s">
        <v>12</v>
      </c>
      <c r="B52" s="503">
        <v>25</v>
      </c>
      <c r="C52" s="646"/>
      <c r="D52" s="503">
        <v>128</v>
      </c>
      <c r="E52" s="504"/>
    </row>
    <row r="53" spans="1:5" ht="21" customHeight="1" thickBot="1" x14ac:dyDescent="0.3">
      <c r="A53" s="228" t="s">
        <v>41</v>
      </c>
      <c r="B53" s="647">
        <v>29</v>
      </c>
      <c r="C53" s="648"/>
      <c r="D53" s="647">
        <v>130</v>
      </c>
      <c r="E53" s="560"/>
    </row>
    <row r="54" spans="1:5" ht="15.75" thickBot="1" x14ac:dyDescent="0.3"/>
    <row r="55" spans="1:5" ht="59.25" customHeight="1" x14ac:dyDescent="0.25">
      <c r="A55" s="62" t="s">
        <v>6</v>
      </c>
      <c r="B55" s="634" t="s">
        <v>648</v>
      </c>
      <c r="C55" s="634"/>
      <c r="D55" s="634"/>
      <c r="E55" s="635"/>
    </row>
    <row r="56" spans="1:5" ht="54.75" x14ac:dyDescent="0.25">
      <c r="A56" s="236" t="s">
        <v>7</v>
      </c>
      <c r="B56" s="561" t="s">
        <v>689</v>
      </c>
      <c r="C56" s="562"/>
      <c r="D56" s="562"/>
      <c r="E56" s="563"/>
    </row>
    <row r="57" spans="1:5" ht="71.25" customHeight="1" x14ac:dyDescent="0.25">
      <c r="A57" s="254" t="s">
        <v>8</v>
      </c>
      <c r="B57" s="495" t="s">
        <v>649</v>
      </c>
      <c r="C57" s="642"/>
      <c r="D57" s="253" t="s">
        <v>650</v>
      </c>
      <c r="E57" s="258" t="s">
        <v>651</v>
      </c>
    </row>
    <row r="58" spans="1:5" ht="21" customHeight="1" x14ac:dyDescent="0.25">
      <c r="A58" s="237" t="s">
        <v>9</v>
      </c>
      <c r="B58" s="495" t="s">
        <v>40</v>
      </c>
      <c r="C58" s="642"/>
      <c r="D58" s="253" t="s">
        <v>40</v>
      </c>
      <c r="E58" s="258" t="s">
        <v>40</v>
      </c>
    </row>
    <row r="59" spans="1:5" ht="21" customHeight="1" x14ac:dyDescent="0.25">
      <c r="A59" s="237" t="s">
        <v>10</v>
      </c>
      <c r="B59" s="485">
        <v>0</v>
      </c>
      <c r="C59" s="652"/>
      <c r="D59" s="251">
        <v>20</v>
      </c>
      <c r="E59" s="252">
        <v>8</v>
      </c>
    </row>
    <row r="60" spans="1:5" ht="21" customHeight="1" x14ac:dyDescent="0.25">
      <c r="A60" s="237" t="s">
        <v>11</v>
      </c>
      <c r="B60" s="503">
        <v>4</v>
      </c>
      <c r="C60" s="646"/>
      <c r="D60" s="251">
        <v>20</v>
      </c>
      <c r="E60" s="252">
        <v>7</v>
      </c>
    </row>
    <row r="61" spans="1:5" ht="21" customHeight="1" x14ac:dyDescent="0.25">
      <c r="A61" s="237" t="s">
        <v>12</v>
      </c>
      <c r="B61" s="503">
        <v>5</v>
      </c>
      <c r="C61" s="646"/>
      <c r="D61" s="251">
        <v>20</v>
      </c>
      <c r="E61" s="252">
        <v>7</v>
      </c>
    </row>
    <row r="62" spans="1:5" ht="21" customHeight="1" thickBot="1" x14ac:dyDescent="0.3">
      <c r="A62" s="228" t="s">
        <v>41</v>
      </c>
      <c r="B62" s="647">
        <v>6</v>
      </c>
      <c r="C62" s="648"/>
      <c r="D62" s="257">
        <v>20</v>
      </c>
      <c r="E62" s="271">
        <v>7</v>
      </c>
    </row>
    <row r="63" spans="1:5" ht="15.75" thickBot="1" x14ac:dyDescent="0.3"/>
    <row r="64" spans="1:5" ht="49.5" customHeight="1" x14ac:dyDescent="0.25">
      <c r="A64" s="62" t="s">
        <v>6</v>
      </c>
      <c r="B64" s="634" t="s">
        <v>652</v>
      </c>
      <c r="C64" s="634"/>
      <c r="D64" s="634"/>
      <c r="E64" s="635"/>
    </row>
    <row r="65" spans="1:5" ht="54.75" x14ac:dyDescent="0.25">
      <c r="A65" s="236" t="s">
        <v>7</v>
      </c>
      <c r="B65" s="561" t="s">
        <v>690</v>
      </c>
      <c r="C65" s="562"/>
      <c r="D65" s="562"/>
      <c r="E65" s="563"/>
    </row>
    <row r="66" spans="1:5" ht="29.25" customHeight="1" x14ac:dyDescent="0.25">
      <c r="A66" s="254" t="s">
        <v>8</v>
      </c>
      <c r="B66" s="520" t="s">
        <v>691</v>
      </c>
      <c r="C66" s="520"/>
      <c r="D66" s="520" t="s">
        <v>692</v>
      </c>
      <c r="E66" s="572"/>
    </row>
    <row r="67" spans="1:5" ht="21" customHeight="1" x14ac:dyDescent="0.25">
      <c r="A67" s="237" t="s">
        <v>9</v>
      </c>
      <c r="B67" s="495" t="s">
        <v>58</v>
      </c>
      <c r="C67" s="642"/>
      <c r="D67" s="495" t="s">
        <v>58</v>
      </c>
      <c r="E67" s="509"/>
    </row>
    <row r="68" spans="1:5" ht="21" customHeight="1" x14ac:dyDescent="0.25">
      <c r="A68" s="237" t="s">
        <v>10</v>
      </c>
      <c r="B68" s="649" t="s">
        <v>693</v>
      </c>
      <c r="C68" s="650"/>
      <c r="D68" s="649" t="s">
        <v>694</v>
      </c>
      <c r="E68" s="651"/>
    </row>
    <row r="69" spans="1:5" ht="21" customHeight="1" x14ac:dyDescent="0.25">
      <c r="A69" s="237" t="s">
        <v>11</v>
      </c>
      <c r="B69" s="503">
        <v>18</v>
      </c>
      <c r="C69" s="646"/>
      <c r="D69" s="503">
        <v>38</v>
      </c>
      <c r="E69" s="504"/>
    </row>
    <row r="70" spans="1:5" ht="21" customHeight="1" x14ac:dyDescent="0.25">
      <c r="A70" s="237" t="s">
        <v>12</v>
      </c>
      <c r="B70" s="503">
        <v>18</v>
      </c>
      <c r="C70" s="646"/>
      <c r="D70" s="503">
        <v>38</v>
      </c>
      <c r="E70" s="504"/>
    </row>
    <row r="71" spans="1:5" ht="21" customHeight="1" thickBot="1" x14ac:dyDescent="0.3">
      <c r="A71" s="228" t="s">
        <v>41</v>
      </c>
      <c r="B71" s="647">
        <v>18</v>
      </c>
      <c r="C71" s="648"/>
      <c r="D71" s="647">
        <v>38</v>
      </c>
      <c r="E71" s="560"/>
    </row>
    <row r="72" spans="1:5" ht="15.75" thickBot="1" x14ac:dyDescent="0.3"/>
    <row r="73" spans="1:5" ht="80.25" customHeight="1" x14ac:dyDescent="0.25">
      <c r="A73" s="62" t="s">
        <v>6</v>
      </c>
      <c r="B73" s="634" t="s">
        <v>653</v>
      </c>
      <c r="C73" s="634"/>
      <c r="D73" s="634"/>
      <c r="E73" s="635"/>
    </row>
    <row r="74" spans="1:5" ht="54.75" x14ac:dyDescent="0.25">
      <c r="A74" s="236" t="s">
        <v>7</v>
      </c>
      <c r="B74" s="561" t="s">
        <v>695</v>
      </c>
      <c r="C74" s="562"/>
      <c r="D74" s="562"/>
      <c r="E74" s="563"/>
    </row>
    <row r="75" spans="1:5" ht="29.25" x14ac:dyDescent="0.25">
      <c r="A75" s="254" t="s">
        <v>8</v>
      </c>
      <c r="B75" s="495" t="s">
        <v>654</v>
      </c>
      <c r="C75" s="642"/>
      <c r="D75" s="495" t="s">
        <v>1339</v>
      </c>
      <c r="E75" s="509"/>
    </row>
    <row r="76" spans="1:5" ht="21" customHeight="1" x14ac:dyDescent="0.25">
      <c r="A76" s="237" t="s">
        <v>9</v>
      </c>
      <c r="B76" s="495" t="s">
        <v>58</v>
      </c>
      <c r="C76" s="642"/>
      <c r="D76" s="495" t="s">
        <v>58</v>
      </c>
      <c r="E76" s="509"/>
    </row>
    <row r="77" spans="1:5" ht="21" customHeight="1" x14ac:dyDescent="0.25">
      <c r="A77" s="237" t="s">
        <v>10</v>
      </c>
      <c r="B77" s="649" t="s">
        <v>696</v>
      </c>
      <c r="C77" s="650"/>
      <c r="D77" s="649" t="s">
        <v>697</v>
      </c>
      <c r="E77" s="651"/>
    </row>
    <row r="78" spans="1:5" ht="21" customHeight="1" x14ac:dyDescent="0.25">
      <c r="A78" s="237" t="s">
        <v>11</v>
      </c>
      <c r="B78" s="503">
        <v>10</v>
      </c>
      <c r="C78" s="646"/>
      <c r="D78" s="503">
        <v>200</v>
      </c>
      <c r="E78" s="504"/>
    </row>
    <row r="79" spans="1:5" ht="21" customHeight="1" x14ac:dyDescent="0.25">
      <c r="A79" s="237" t="s">
        <v>12</v>
      </c>
      <c r="B79" s="503">
        <v>12</v>
      </c>
      <c r="C79" s="646"/>
      <c r="D79" s="503">
        <v>250</v>
      </c>
      <c r="E79" s="504"/>
    </row>
    <row r="80" spans="1:5" ht="21" customHeight="1" thickBot="1" x14ac:dyDescent="0.3">
      <c r="A80" s="228" t="s">
        <v>41</v>
      </c>
      <c r="B80" s="647">
        <v>16</v>
      </c>
      <c r="C80" s="648"/>
      <c r="D80" s="647">
        <v>270</v>
      </c>
      <c r="E80" s="560"/>
    </row>
    <row r="81" spans="1:5" ht="15.75" thickBot="1" x14ac:dyDescent="0.3"/>
    <row r="82" spans="1:5" ht="42" customHeight="1" x14ac:dyDescent="0.25">
      <c r="A82" s="62" t="s">
        <v>6</v>
      </c>
      <c r="B82" s="634" t="s">
        <v>698</v>
      </c>
      <c r="C82" s="634"/>
      <c r="D82" s="634"/>
      <c r="E82" s="635"/>
    </row>
    <row r="83" spans="1:5" ht="54.75" x14ac:dyDescent="0.25">
      <c r="A83" s="236" t="s">
        <v>7</v>
      </c>
      <c r="B83" s="561" t="s">
        <v>699</v>
      </c>
      <c r="C83" s="562"/>
      <c r="D83" s="562"/>
      <c r="E83" s="563"/>
    </row>
    <row r="84" spans="1:5" ht="29.25" customHeight="1" x14ac:dyDescent="0.25">
      <c r="A84" s="268" t="s">
        <v>8</v>
      </c>
      <c r="B84" s="495" t="s">
        <v>700</v>
      </c>
      <c r="C84" s="508"/>
      <c r="D84" s="508"/>
      <c r="E84" s="509"/>
    </row>
    <row r="85" spans="1:5" ht="21" customHeight="1" x14ac:dyDescent="0.25">
      <c r="A85" s="237" t="s">
        <v>9</v>
      </c>
      <c r="B85" s="495" t="s">
        <v>58</v>
      </c>
      <c r="C85" s="508"/>
      <c r="D85" s="508"/>
      <c r="E85" s="509"/>
    </row>
    <row r="86" spans="1:5" ht="21" customHeight="1" x14ac:dyDescent="0.25">
      <c r="A86" s="237" t="s">
        <v>10</v>
      </c>
      <c r="B86" s="649" t="s">
        <v>701</v>
      </c>
      <c r="C86" s="662"/>
      <c r="D86" s="662"/>
      <c r="E86" s="651"/>
    </row>
    <row r="87" spans="1:5" ht="21" customHeight="1" x14ac:dyDescent="0.25">
      <c r="A87" s="237" t="s">
        <v>11</v>
      </c>
      <c r="B87" s="503">
        <v>30</v>
      </c>
      <c r="C87" s="513"/>
      <c r="D87" s="513"/>
      <c r="E87" s="504"/>
    </row>
    <row r="88" spans="1:5" ht="21" customHeight="1" x14ac:dyDescent="0.25">
      <c r="A88" s="237" t="s">
        <v>12</v>
      </c>
      <c r="B88" s="503">
        <v>40</v>
      </c>
      <c r="C88" s="513"/>
      <c r="D88" s="513"/>
      <c r="E88" s="504"/>
    </row>
    <row r="89" spans="1:5" ht="21" customHeight="1" thickBot="1" x14ac:dyDescent="0.3">
      <c r="A89" s="228" t="s">
        <v>41</v>
      </c>
      <c r="B89" s="647">
        <v>45</v>
      </c>
      <c r="C89" s="559"/>
      <c r="D89" s="559"/>
      <c r="E89" s="560"/>
    </row>
    <row r="91" spans="1:5" ht="15.75" thickBot="1" x14ac:dyDescent="0.3">
      <c r="A91" s="659" t="s">
        <v>5</v>
      </c>
      <c r="B91" s="660"/>
      <c r="C91" s="660"/>
      <c r="D91" s="660"/>
      <c r="E91" s="661"/>
    </row>
    <row r="92" spans="1:5" ht="42" customHeight="1" x14ac:dyDescent="0.25">
      <c r="A92" s="236" t="s">
        <v>25</v>
      </c>
      <c r="B92" s="634" t="s">
        <v>1300</v>
      </c>
      <c r="C92" s="634"/>
      <c r="D92" s="634"/>
      <c r="E92" s="635"/>
    </row>
    <row r="93" spans="1:5" ht="63.75" customHeight="1" x14ac:dyDescent="0.25">
      <c r="A93" s="268" t="s">
        <v>26</v>
      </c>
      <c r="B93" s="561" t="s">
        <v>705</v>
      </c>
      <c r="C93" s="562"/>
      <c r="D93" s="562"/>
      <c r="E93" s="563"/>
    </row>
    <row r="94" spans="1:5" ht="60" customHeight="1" x14ac:dyDescent="0.25">
      <c r="A94" s="236" t="s">
        <v>27</v>
      </c>
      <c r="B94" s="169" t="s">
        <v>702</v>
      </c>
      <c r="C94" s="663" t="s">
        <v>703</v>
      </c>
      <c r="D94" s="664"/>
      <c r="E94" s="169" t="s">
        <v>704</v>
      </c>
    </row>
    <row r="95" spans="1:5" ht="21" customHeight="1" x14ac:dyDescent="0.25">
      <c r="A95" s="237" t="s">
        <v>9</v>
      </c>
      <c r="B95" s="266" t="s">
        <v>58</v>
      </c>
      <c r="C95" s="503" t="s">
        <v>58</v>
      </c>
      <c r="D95" s="646"/>
      <c r="E95" s="266" t="s">
        <v>58</v>
      </c>
    </row>
    <row r="96" spans="1:5" ht="21" customHeight="1" x14ac:dyDescent="0.25">
      <c r="A96" s="237" t="s">
        <v>10</v>
      </c>
      <c r="B96" s="266" t="s">
        <v>706</v>
      </c>
      <c r="C96" s="485">
        <v>71</v>
      </c>
      <c r="D96" s="652"/>
      <c r="E96" s="288">
        <v>500</v>
      </c>
    </row>
    <row r="97" spans="1:5" ht="21" customHeight="1" x14ac:dyDescent="0.25">
      <c r="A97" s="237" t="s">
        <v>11</v>
      </c>
      <c r="B97" s="288" t="s">
        <v>707</v>
      </c>
      <c r="C97" s="485">
        <v>115</v>
      </c>
      <c r="D97" s="652"/>
      <c r="E97" s="288">
        <v>1000</v>
      </c>
    </row>
    <row r="98" spans="1:5" ht="21" customHeight="1" x14ac:dyDescent="0.25">
      <c r="A98" s="237" t="s">
        <v>12</v>
      </c>
      <c r="B98" s="288" t="s">
        <v>708</v>
      </c>
      <c r="C98" s="485">
        <v>136</v>
      </c>
      <c r="D98" s="652"/>
      <c r="E98" s="288">
        <v>1000</v>
      </c>
    </row>
    <row r="99" spans="1:5" ht="21" customHeight="1" thickBot="1" x14ac:dyDescent="0.3">
      <c r="A99" s="228" t="s">
        <v>41</v>
      </c>
      <c r="B99" s="289">
        <v>15550</v>
      </c>
      <c r="C99" s="487">
        <v>156</v>
      </c>
      <c r="D99" s="658"/>
      <c r="E99" s="289">
        <v>1000</v>
      </c>
    </row>
    <row r="101" spans="1:5" ht="15.75" thickBot="1" x14ac:dyDescent="0.3">
      <c r="A101" s="659" t="s">
        <v>5</v>
      </c>
      <c r="B101" s="660"/>
      <c r="C101" s="660"/>
      <c r="D101" s="660"/>
      <c r="E101" s="661"/>
    </row>
    <row r="102" spans="1:5" ht="29.25" x14ac:dyDescent="0.25">
      <c r="A102" s="236" t="s">
        <v>25</v>
      </c>
      <c r="B102" s="634" t="s">
        <v>709</v>
      </c>
      <c r="C102" s="665"/>
      <c r="D102" s="665"/>
      <c r="E102" s="666"/>
    </row>
    <row r="103" spans="1:5" ht="57.75" x14ac:dyDescent="0.25">
      <c r="A103" s="268" t="s">
        <v>26</v>
      </c>
      <c r="B103" s="510" t="s">
        <v>710</v>
      </c>
      <c r="C103" s="511"/>
      <c r="D103" s="511"/>
      <c r="E103" s="512"/>
    </row>
    <row r="104" spans="1:5" ht="42.75" x14ac:dyDescent="0.25">
      <c r="A104" s="236" t="s">
        <v>27</v>
      </c>
      <c r="B104" s="267" t="s">
        <v>711</v>
      </c>
      <c r="C104" s="495" t="s">
        <v>712</v>
      </c>
      <c r="D104" s="642"/>
      <c r="E104" s="169" t="s">
        <v>713</v>
      </c>
    </row>
    <row r="105" spans="1:5" ht="21" customHeight="1" x14ac:dyDescent="0.25">
      <c r="A105" s="237" t="s">
        <v>9</v>
      </c>
      <c r="B105" s="288" t="s">
        <v>58</v>
      </c>
      <c r="C105" s="485" t="s">
        <v>58</v>
      </c>
      <c r="D105" s="652"/>
      <c r="E105" s="288" t="s">
        <v>58</v>
      </c>
    </row>
    <row r="106" spans="1:5" ht="21" customHeight="1" x14ac:dyDescent="0.25">
      <c r="A106" s="237" t="s">
        <v>10</v>
      </c>
      <c r="B106" s="288">
        <v>17</v>
      </c>
      <c r="C106" s="485">
        <v>25</v>
      </c>
      <c r="D106" s="652"/>
      <c r="E106" s="288">
        <v>4</v>
      </c>
    </row>
    <row r="107" spans="1:5" ht="21" customHeight="1" x14ac:dyDescent="0.25">
      <c r="A107" s="237" t="s">
        <v>11</v>
      </c>
      <c r="B107" s="288">
        <v>30</v>
      </c>
      <c r="C107" s="485">
        <v>30</v>
      </c>
      <c r="D107" s="652"/>
      <c r="E107" s="288">
        <v>6</v>
      </c>
    </row>
    <row r="108" spans="1:5" ht="21" customHeight="1" x14ac:dyDescent="0.25">
      <c r="A108" s="237" t="s">
        <v>12</v>
      </c>
      <c r="B108" s="288">
        <v>32</v>
      </c>
      <c r="C108" s="485">
        <v>30</v>
      </c>
      <c r="D108" s="652"/>
      <c r="E108" s="288">
        <v>6</v>
      </c>
    </row>
    <row r="109" spans="1:5" ht="21" customHeight="1" thickBot="1" x14ac:dyDescent="0.3">
      <c r="A109" s="228" t="s">
        <v>41</v>
      </c>
      <c r="B109" s="289">
        <v>35</v>
      </c>
      <c r="C109" s="487">
        <v>30</v>
      </c>
      <c r="D109" s="658"/>
      <c r="E109" s="289">
        <v>6</v>
      </c>
    </row>
    <row r="111" spans="1:5" ht="15.75" thickBot="1" x14ac:dyDescent="0.3">
      <c r="A111" s="659" t="s">
        <v>5</v>
      </c>
      <c r="B111" s="660"/>
      <c r="C111" s="660"/>
      <c r="D111" s="660"/>
      <c r="E111" s="661"/>
    </row>
    <row r="112" spans="1:5" ht="48.75" customHeight="1" x14ac:dyDescent="0.25">
      <c r="A112" s="236" t="s">
        <v>25</v>
      </c>
      <c r="B112" s="668" t="s">
        <v>714</v>
      </c>
      <c r="C112" s="669"/>
      <c r="D112" s="669"/>
      <c r="E112" s="670"/>
    </row>
    <row r="113" spans="1:5" ht="57.75" x14ac:dyDescent="0.25">
      <c r="A113" s="268" t="s">
        <v>26</v>
      </c>
      <c r="B113" s="510" t="s">
        <v>715</v>
      </c>
      <c r="C113" s="511"/>
      <c r="D113" s="511"/>
      <c r="E113" s="512"/>
    </row>
    <row r="114" spans="1:5" ht="28.9" customHeight="1" x14ac:dyDescent="0.25">
      <c r="A114" s="236" t="s">
        <v>27</v>
      </c>
      <c r="B114" s="495" t="s">
        <v>716</v>
      </c>
      <c r="C114" s="508"/>
      <c r="D114" s="508"/>
      <c r="E114" s="509"/>
    </row>
    <row r="115" spans="1:5" ht="21" customHeight="1" x14ac:dyDescent="0.25">
      <c r="A115" s="237" t="s">
        <v>9</v>
      </c>
      <c r="B115" s="495" t="s">
        <v>58</v>
      </c>
      <c r="C115" s="508"/>
      <c r="D115" s="508"/>
      <c r="E115" s="509"/>
    </row>
    <row r="116" spans="1:5" ht="21" customHeight="1" x14ac:dyDescent="0.25">
      <c r="A116" s="237" t="s">
        <v>10</v>
      </c>
      <c r="B116" s="485">
        <v>15</v>
      </c>
      <c r="C116" s="671"/>
      <c r="D116" s="671"/>
      <c r="E116" s="486"/>
    </row>
    <row r="117" spans="1:5" ht="21" customHeight="1" x14ac:dyDescent="0.25">
      <c r="A117" s="237" t="s">
        <v>11</v>
      </c>
      <c r="B117" s="485">
        <v>16</v>
      </c>
      <c r="C117" s="671"/>
      <c r="D117" s="671"/>
      <c r="E117" s="486"/>
    </row>
    <row r="118" spans="1:5" ht="21" customHeight="1" x14ac:dyDescent="0.25">
      <c r="A118" s="237" t="s">
        <v>12</v>
      </c>
      <c r="B118" s="485">
        <v>17</v>
      </c>
      <c r="C118" s="671"/>
      <c r="D118" s="671"/>
      <c r="E118" s="486"/>
    </row>
    <row r="119" spans="1:5" ht="21" customHeight="1" thickBot="1" x14ac:dyDescent="0.3">
      <c r="A119" s="228" t="s">
        <v>41</v>
      </c>
      <c r="B119" s="487">
        <v>17</v>
      </c>
      <c r="C119" s="667"/>
      <c r="D119" s="667"/>
      <c r="E119" s="488"/>
    </row>
    <row r="121" spans="1:5" ht="15.75" thickBot="1" x14ac:dyDescent="0.3">
      <c r="A121" s="659" t="s">
        <v>5</v>
      </c>
      <c r="B121" s="660"/>
      <c r="C121" s="660"/>
      <c r="D121" s="660"/>
      <c r="E121" s="661"/>
    </row>
    <row r="122" spans="1:5" ht="38.25" customHeight="1" x14ac:dyDescent="0.25">
      <c r="A122" s="236" t="s">
        <v>25</v>
      </c>
      <c r="B122" s="668" t="s">
        <v>717</v>
      </c>
      <c r="C122" s="669"/>
      <c r="D122" s="669"/>
      <c r="E122" s="670"/>
    </row>
    <row r="123" spans="1:5" ht="64.5" customHeight="1" x14ac:dyDescent="0.25">
      <c r="A123" s="268" t="s">
        <v>26</v>
      </c>
      <c r="B123" s="510" t="s">
        <v>718</v>
      </c>
      <c r="C123" s="511"/>
      <c r="D123" s="511"/>
      <c r="E123" s="512"/>
    </row>
    <row r="124" spans="1:5" ht="85.15" customHeight="1" x14ac:dyDescent="0.25">
      <c r="A124" s="236" t="s">
        <v>27</v>
      </c>
      <c r="B124" s="267" t="s">
        <v>719</v>
      </c>
      <c r="C124" s="495" t="s">
        <v>720</v>
      </c>
      <c r="D124" s="642"/>
      <c r="E124" s="267" t="s">
        <v>721</v>
      </c>
    </row>
    <row r="125" spans="1:5" ht="21" customHeight="1" x14ac:dyDescent="0.25">
      <c r="A125" s="237" t="s">
        <v>9</v>
      </c>
      <c r="B125" s="266" t="s">
        <v>58</v>
      </c>
      <c r="C125" s="503" t="s">
        <v>58</v>
      </c>
      <c r="D125" s="646"/>
      <c r="E125" s="266" t="s">
        <v>58</v>
      </c>
    </row>
    <row r="126" spans="1:5" ht="21" customHeight="1" x14ac:dyDescent="0.25">
      <c r="A126" s="237" t="s">
        <v>10</v>
      </c>
      <c r="B126" s="288">
        <v>3</v>
      </c>
      <c r="C126" s="485">
        <v>77</v>
      </c>
      <c r="D126" s="652"/>
      <c r="E126" s="288">
        <v>11</v>
      </c>
    </row>
    <row r="127" spans="1:5" ht="21" customHeight="1" x14ac:dyDescent="0.25">
      <c r="A127" s="237" t="s">
        <v>11</v>
      </c>
      <c r="B127" s="288">
        <v>4</v>
      </c>
      <c r="C127" s="485">
        <v>78</v>
      </c>
      <c r="D127" s="652"/>
      <c r="E127" s="288">
        <v>12</v>
      </c>
    </row>
    <row r="128" spans="1:5" ht="21" customHeight="1" x14ac:dyDescent="0.25">
      <c r="A128" s="237" t="s">
        <v>12</v>
      </c>
      <c r="B128" s="288">
        <v>4</v>
      </c>
      <c r="C128" s="485">
        <v>78</v>
      </c>
      <c r="D128" s="652"/>
      <c r="E128" s="288">
        <v>12</v>
      </c>
    </row>
    <row r="129" spans="1:5" ht="21" customHeight="1" thickBot="1" x14ac:dyDescent="0.3">
      <c r="A129" s="228" t="s">
        <v>41</v>
      </c>
      <c r="B129" s="289">
        <v>4</v>
      </c>
      <c r="C129" s="487">
        <v>78</v>
      </c>
      <c r="D129" s="658"/>
      <c r="E129" s="289">
        <v>12</v>
      </c>
    </row>
  </sheetData>
  <mergeCells count="98">
    <mergeCell ref="C126:D126"/>
    <mergeCell ref="C127:D127"/>
    <mergeCell ref="C128:D128"/>
    <mergeCell ref="C129:D129"/>
    <mergeCell ref="A121:E121"/>
    <mergeCell ref="B122:E122"/>
    <mergeCell ref="B123:E123"/>
    <mergeCell ref="C124:D124"/>
    <mergeCell ref="C125:D125"/>
    <mergeCell ref="B119:E119"/>
    <mergeCell ref="B112:E112"/>
    <mergeCell ref="B113:E113"/>
    <mergeCell ref="C106:D106"/>
    <mergeCell ref="C107:D107"/>
    <mergeCell ref="C108:D108"/>
    <mergeCell ref="C109:D109"/>
    <mergeCell ref="A111:E111"/>
    <mergeCell ref="B114:E114"/>
    <mergeCell ref="B115:E115"/>
    <mergeCell ref="B116:E116"/>
    <mergeCell ref="B117:E117"/>
    <mergeCell ref="B118:E118"/>
    <mergeCell ref="A101:E101"/>
    <mergeCell ref="B102:E102"/>
    <mergeCell ref="B103:E103"/>
    <mergeCell ref="C104:D104"/>
    <mergeCell ref="C105:D105"/>
    <mergeCell ref="C99:D99"/>
    <mergeCell ref="A91:E91"/>
    <mergeCell ref="B92:E92"/>
    <mergeCell ref="B93:E93"/>
    <mergeCell ref="B84:E84"/>
    <mergeCell ref="B85:E85"/>
    <mergeCell ref="B86:E86"/>
    <mergeCell ref="B87:E87"/>
    <mergeCell ref="B88:E88"/>
    <mergeCell ref="B89:E89"/>
    <mergeCell ref="C94:D94"/>
    <mergeCell ref="C95:D95"/>
    <mergeCell ref="C96:D96"/>
    <mergeCell ref="C97:D97"/>
    <mergeCell ref="C98:D98"/>
    <mergeCell ref="B47:E47"/>
    <mergeCell ref="B82:E82"/>
    <mergeCell ref="B83:E83"/>
    <mergeCell ref="A1:E1"/>
    <mergeCell ref="B2:E2"/>
    <mergeCell ref="B3:E3"/>
    <mergeCell ref="A45:E45"/>
    <mergeCell ref="B46:E46"/>
    <mergeCell ref="B48:C48"/>
    <mergeCell ref="D48:E48"/>
    <mergeCell ref="B49:C49"/>
    <mergeCell ref="D49:E49"/>
    <mergeCell ref="B50:C50"/>
    <mergeCell ref="D50:E50"/>
    <mergeCell ref="B60:C60"/>
    <mergeCell ref="B51:C51"/>
    <mergeCell ref="D51:E51"/>
    <mergeCell ref="B52:C52"/>
    <mergeCell ref="D52:E52"/>
    <mergeCell ref="B53:C53"/>
    <mergeCell ref="D53:E53"/>
    <mergeCell ref="B55:E55"/>
    <mergeCell ref="B56:E56"/>
    <mergeCell ref="B57:C57"/>
    <mergeCell ref="B58:C58"/>
    <mergeCell ref="B59:C59"/>
    <mergeCell ref="B68:C68"/>
    <mergeCell ref="D68:E68"/>
    <mergeCell ref="B69:C69"/>
    <mergeCell ref="D69:E69"/>
    <mergeCell ref="B61:C61"/>
    <mergeCell ref="B62:C62"/>
    <mergeCell ref="B64:E64"/>
    <mergeCell ref="B65:E65"/>
    <mergeCell ref="B66:C66"/>
    <mergeCell ref="D66:E66"/>
    <mergeCell ref="B67:C67"/>
    <mergeCell ref="D67:E67"/>
    <mergeCell ref="B79:C79"/>
    <mergeCell ref="D79:E79"/>
    <mergeCell ref="B80:C80"/>
    <mergeCell ref="D80:E80"/>
    <mergeCell ref="B75:C75"/>
    <mergeCell ref="D75:E75"/>
    <mergeCell ref="B76:C76"/>
    <mergeCell ref="D76:E76"/>
    <mergeCell ref="B77:C77"/>
    <mergeCell ref="D77:E77"/>
    <mergeCell ref="B70:C70"/>
    <mergeCell ref="D70:E70"/>
    <mergeCell ref="B71:C71"/>
    <mergeCell ref="D71:E71"/>
    <mergeCell ref="B78:C78"/>
    <mergeCell ref="D78:E78"/>
    <mergeCell ref="B73:E73"/>
    <mergeCell ref="B74:E7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758D-A66A-4E36-A525-F950B9C0E489}">
  <dimension ref="A1:E28"/>
  <sheetViews>
    <sheetView topLeftCell="A22" workbookViewId="0">
      <selection activeCell="B23" sqref="B23:E23"/>
    </sheetView>
  </sheetViews>
  <sheetFormatPr defaultRowHeight="15" x14ac:dyDescent="0.25"/>
  <cols>
    <col min="1" max="1" width="45.28515625" style="36" customWidth="1"/>
    <col min="2" max="2" width="35.7109375" style="36" customWidth="1"/>
    <col min="3" max="3" width="20.7109375" style="36" customWidth="1"/>
    <col min="4" max="4" width="26" style="36" customWidth="1"/>
    <col min="5" max="5" width="25.7109375" style="36" customWidth="1"/>
  </cols>
  <sheetData>
    <row r="1" spans="1:5" ht="19.5" x14ac:dyDescent="0.25">
      <c r="A1" s="593" t="s">
        <v>13</v>
      </c>
      <c r="B1" s="594"/>
      <c r="C1" s="594"/>
      <c r="D1" s="594"/>
      <c r="E1" s="595"/>
    </row>
    <row r="2" spans="1:5" ht="45" x14ac:dyDescent="0.25">
      <c r="A2" s="37" t="s">
        <v>0</v>
      </c>
      <c r="B2" s="566" t="s">
        <v>342</v>
      </c>
      <c r="C2" s="567"/>
      <c r="D2" s="567"/>
      <c r="E2" s="568"/>
    </row>
    <row r="3" spans="1:5" ht="24" customHeight="1" thickBot="1" x14ac:dyDescent="0.3">
      <c r="A3" s="38" t="s">
        <v>1</v>
      </c>
      <c r="B3" s="647">
        <v>47037</v>
      </c>
      <c r="C3" s="559"/>
      <c r="D3" s="559"/>
      <c r="E3" s="560"/>
    </row>
    <row r="4" spans="1:5" ht="15.75" thickBot="1" x14ac:dyDescent="0.3"/>
    <row r="5" spans="1:5" ht="30" x14ac:dyDescent="0.25">
      <c r="A5" s="39" t="s">
        <v>2</v>
      </c>
      <c r="B5" s="40" t="s">
        <v>3</v>
      </c>
      <c r="C5" s="41" t="s">
        <v>14</v>
      </c>
      <c r="D5" s="41" t="s">
        <v>4</v>
      </c>
      <c r="E5" s="42" t="s">
        <v>15</v>
      </c>
    </row>
    <row r="6" spans="1:5" ht="57.75" thickBot="1" x14ac:dyDescent="0.3">
      <c r="A6" s="43" t="s">
        <v>334</v>
      </c>
      <c r="B6" s="77" t="s">
        <v>1309</v>
      </c>
      <c r="C6" s="48">
        <v>3500000</v>
      </c>
      <c r="D6" s="48">
        <v>4000000</v>
      </c>
      <c r="E6" s="48">
        <v>4000000</v>
      </c>
    </row>
    <row r="7" spans="1:5" x14ac:dyDescent="0.25">
      <c r="A7" s="672" t="s">
        <v>5</v>
      </c>
      <c r="B7" s="673"/>
      <c r="C7" s="673"/>
      <c r="D7" s="673"/>
      <c r="E7" s="674"/>
    </row>
    <row r="8" spans="1:5" ht="73.5" customHeight="1" x14ac:dyDescent="0.25">
      <c r="A8" s="44" t="s">
        <v>25</v>
      </c>
      <c r="B8" s="510" t="s">
        <v>335</v>
      </c>
      <c r="C8" s="511"/>
      <c r="D8" s="511"/>
      <c r="E8" s="512"/>
    </row>
    <row r="9" spans="1:5" ht="141" customHeight="1" x14ac:dyDescent="0.25">
      <c r="A9" s="44" t="s">
        <v>26</v>
      </c>
      <c r="B9" s="510" t="s">
        <v>343</v>
      </c>
      <c r="C9" s="511"/>
      <c r="D9" s="511"/>
      <c r="E9" s="512"/>
    </row>
    <row r="10" spans="1:5" ht="29.25" x14ac:dyDescent="0.25">
      <c r="A10" s="79" t="s">
        <v>27</v>
      </c>
      <c r="B10" s="495" t="s">
        <v>336</v>
      </c>
      <c r="C10" s="508"/>
      <c r="D10" s="508"/>
      <c r="E10" s="509"/>
    </row>
    <row r="11" spans="1:5" ht="21" customHeight="1" x14ac:dyDescent="0.25">
      <c r="A11" s="47" t="s">
        <v>9</v>
      </c>
      <c r="B11" s="503" t="s">
        <v>21</v>
      </c>
      <c r="C11" s="513"/>
      <c r="D11" s="513"/>
      <c r="E11" s="504"/>
    </row>
    <row r="12" spans="1:5" ht="21" customHeight="1" x14ac:dyDescent="0.25">
      <c r="A12" s="47" t="s">
        <v>10</v>
      </c>
      <c r="B12" s="503">
        <v>100</v>
      </c>
      <c r="C12" s="513"/>
      <c r="D12" s="513"/>
      <c r="E12" s="504"/>
    </row>
    <row r="13" spans="1:5" ht="21" customHeight="1" x14ac:dyDescent="0.25">
      <c r="A13" s="47" t="s">
        <v>11</v>
      </c>
      <c r="B13" s="503">
        <v>100</v>
      </c>
      <c r="C13" s="513"/>
      <c r="D13" s="513"/>
      <c r="E13" s="504"/>
    </row>
    <row r="14" spans="1:5" ht="21" customHeight="1" x14ac:dyDescent="0.25">
      <c r="A14" s="47" t="s">
        <v>12</v>
      </c>
      <c r="B14" s="503">
        <v>100</v>
      </c>
      <c r="C14" s="513"/>
      <c r="D14" s="513"/>
      <c r="E14" s="504"/>
    </row>
    <row r="15" spans="1:5" ht="21" customHeight="1" thickBot="1" x14ac:dyDescent="0.3">
      <c r="A15" s="38" t="s">
        <v>41</v>
      </c>
      <c r="B15" s="503">
        <v>100</v>
      </c>
      <c r="C15" s="513"/>
      <c r="D15" s="513"/>
      <c r="E15" s="504"/>
    </row>
    <row r="16" spans="1:5" ht="15.75" thickBot="1" x14ac:dyDescent="0.3"/>
    <row r="17" spans="1:5" ht="24" customHeight="1" thickBot="1" x14ac:dyDescent="0.3">
      <c r="A17" s="64" t="s">
        <v>1</v>
      </c>
      <c r="B17" s="675" t="s">
        <v>337</v>
      </c>
      <c r="C17" s="676"/>
      <c r="D17" s="676"/>
      <c r="E17" s="677"/>
    </row>
    <row r="18" spans="1:5" ht="30" x14ac:dyDescent="0.25">
      <c r="A18" s="47" t="s">
        <v>2</v>
      </c>
      <c r="B18" s="21" t="s">
        <v>3</v>
      </c>
      <c r="C18" s="231" t="s">
        <v>14</v>
      </c>
      <c r="D18" s="231" t="s">
        <v>4</v>
      </c>
      <c r="E18" s="231" t="s">
        <v>15</v>
      </c>
    </row>
    <row r="19" spans="1:5" ht="29.25" thickBot="1" x14ac:dyDescent="0.3">
      <c r="A19" s="43" t="s">
        <v>338</v>
      </c>
      <c r="B19" s="77" t="s">
        <v>339</v>
      </c>
      <c r="C19" s="48">
        <v>22621000</v>
      </c>
      <c r="D19" s="48">
        <v>22521000</v>
      </c>
      <c r="E19" s="49">
        <v>22521000</v>
      </c>
    </row>
    <row r="20" spans="1:5" x14ac:dyDescent="0.25">
      <c r="A20" s="672" t="s">
        <v>5</v>
      </c>
      <c r="B20" s="673"/>
      <c r="C20" s="673"/>
      <c r="D20" s="673"/>
      <c r="E20" s="674"/>
    </row>
    <row r="21" spans="1:5" ht="84.75" customHeight="1" x14ac:dyDescent="0.25">
      <c r="A21" s="44" t="s">
        <v>25</v>
      </c>
      <c r="B21" s="510" t="s">
        <v>340</v>
      </c>
      <c r="C21" s="511"/>
      <c r="D21" s="511"/>
      <c r="E21" s="512"/>
    </row>
    <row r="22" spans="1:5" ht="109.5" customHeight="1" x14ac:dyDescent="0.25">
      <c r="A22" s="44" t="s">
        <v>26</v>
      </c>
      <c r="B22" s="510" t="s">
        <v>1310</v>
      </c>
      <c r="C22" s="511"/>
      <c r="D22" s="511"/>
      <c r="E22" s="512"/>
    </row>
    <row r="23" spans="1:5" ht="27.6" customHeight="1" x14ac:dyDescent="0.25">
      <c r="A23" s="79" t="s">
        <v>27</v>
      </c>
      <c r="B23" s="495" t="s">
        <v>1311</v>
      </c>
      <c r="C23" s="508"/>
      <c r="D23" s="508"/>
      <c r="E23" s="509"/>
    </row>
    <row r="24" spans="1:5" ht="21" customHeight="1" x14ac:dyDescent="0.25">
      <c r="A24" s="47" t="s">
        <v>9</v>
      </c>
      <c r="B24" s="503" t="s">
        <v>58</v>
      </c>
      <c r="C24" s="513"/>
      <c r="D24" s="513"/>
      <c r="E24" s="504"/>
    </row>
    <row r="25" spans="1:5" ht="21" customHeight="1" x14ac:dyDescent="0.25">
      <c r="A25" s="47" t="s">
        <v>10</v>
      </c>
      <c r="B25" s="649" t="s">
        <v>341</v>
      </c>
      <c r="C25" s="662"/>
      <c r="D25" s="662"/>
      <c r="E25" s="651"/>
    </row>
    <row r="26" spans="1:5" ht="21" customHeight="1" x14ac:dyDescent="0.25">
      <c r="A26" s="47" t="s">
        <v>11</v>
      </c>
      <c r="B26" s="649" t="s">
        <v>341</v>
      </c>
      <c r="C26" s="662"/>
      <c r="D26" s="662"/>
      <c r="E26" s="651"/>
    </row>
    <row r="27" spans="1:5" ht="21" customHeight="1" x14ac:dyDescent="0.25">
      <c r="A27" s="47" t="s">
        <v>12</v>
      </c>
      <c r="B27" s="649" t="s">
        <v>341</v>
      </c>
      <c r="C27" s="662"/>
      <c r="D27" s="662"/>
      <c r="E27" s="651"/>
    </row>
    <row r="28" spans="1:5" ht="21" customHeight="1" thickBot="1" x14ac:dyDescent="0.3">
      <c r="A28" s="38" t="s">
        <v>41</v>
      </c>
      <c r="B28" s="655" t="s">
        <v>341</v>
      </c>
      <c r="C28" s="656"/>
      <c r="D28" s="656"/>
      <c r="E28" s="657"/>
    </row>
  </sheetData>
  <mergeCells count="22">
    <mergeCell ref="B25:E25"/>
    <mergeCell ref="B26:E26"/>
    <mergeCell ref="B27:E27"/>
    <mergeCell ref="B28:E28"/>
    <mergeCell ref="B17:E17"/>
    <mergeCell ref="A20:E20"/>
    <mergeCell ref="B21:E21"/>
    <mergeCell ref="B22:E22"/>
    <mergeCell ref="B23:E23"/>
    <mergeCell ref="B24:E24"/>
    <mergeCell ref="B15:E15"/>
    <mergeCell ref="A1:E1"/>
    <mergeCell ref="B2:E2"/>
    <mergeCell ref="B3:E3"/>
    <mergeCell ref="A7:E7"/>
    <mergeCell ref="B8:E8"/>
    <mergeCell ref="B9:E9"/>
    <mergeCell ref="B10:E10"/>
    <mergeCell ref="B11:E11"/>
    <mergeCell ref="B12:E12"/>
    <mergeCell ref="B13:E13"/>
    <mergeCell ref="B14:E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6AAF6-B306-455B-9CB6-81FBD2C307BF}">
  <dimension ref="A1:E49"/>
  <sheetViews>
    <sheetView workbookViewId="0">
      <selection activeCell="B16" sqref="B16:E16"/>
    </sheetView>
  </sheetViews>
  <sheetFormatPr defaultRowHeight="15" x14ac:dyDescent="0.25"/>
  <cols>
    <col min="1" max="1" width="45.7109375" style="36" customWidth="1"/>
    <col min="2" max="5" width="30.7109375" style="36" customWidth="1"/>
  </cols>
  <sheetData>
    <row r="1" spans="1:5" ht="19.5" x14ac:dyDescent="0.25">
      <c r="A1" s="593" t="s">
        <v>13</v>
      </c>
      <c r="B1" s="594"/>
      <c r="C1" s="594"/>
      <c r="D1" s="594"/>
      <c r="E1" s="595"/>
    </row>
    <row r="2" spans="1:5" ht="45" x14ac:dyDescent="0.25">
      <c r="A2" s="37" t="s">
        <v>0</v>
      </c>
      <c r="B2" s="566" t="s">
        <v>344</v>
      </c>
      <c r="C2" s="567"/>
      <c r="D2" s="567"/>
      <c r="E2" s="568"/>
    </row>
    <row r="3" spans="1:5" ht="24" customHeight="1" thickBot="1" x14ac:dyDescent="0.3">
      <c r="A3" s="38" t="s">
        <v>1</v>
      </c>
      <c r="B3" s="647">
        <v>1087</v>
      </c>
      <c r="C3" s="559"/>
      <c r="D3" s="559"/>
      <c r="E3" s="560"/>
    </row>
    <row r="4" spans="1:5" ht="15.75" thickBot="1" x14ac:dyDescent="0.3">
      <c r="A4" s="55"/>
      <c r="B4" s="55"/>
      <c r="C4" s="55"/>
      <c r="D4" s="55"/>
      <c r="E4" s="55"/>
    </row>
    <row r="5" spans="1:5" ht="30" x14ac:dyDescent="0.25">
      <c r="A5" s="39" t="s">
        <v>2</v>
      </c>
      <c r="B5" s="159" t="s">
        <v>3</v>
      </c>
      <c r="C5" s="160" t="s">
        <v>14</v>
      </c>
      <c r="D5" s="160" t="s">
        <v>4</v>
      </c>
      <c r="E5" s="161" t="s">
        <v>15</v>
      </c>
    </row>
    <row r="6" spans="1:5" ht="71.25" x14ac:dyDescent="0.25">
      <c r="A6" s="162" t="s">
        <v>345</v>
      </c>
      <c r="B6" s="78" t="s">
        <v>346</v>
      </c>
      <c r="C6" s="48">
        <v>0</v>
      </c>
      <c r="D6" s="48">
        <v>2500000</v>
      </c>
      <c r="E6" s="48">
        <v>2500000</v>
      </c>
    </row>
    <row r="7" spans="1:5" s="36" customFormat="1" ht="42.75" x14ac:dyDescent="0.25">
      <c r="A7" s="162" t="s">
        <v>347</v>
      </c>
      <c r="B7" s="78" t="s">
        <v>348</v>
      </c>
      <c r="C7" s="48">
        <v>1925000</v>
      </c>
      <c r="D7" s="48">
        <v>2020000</v>
      </c>
      <c r="E7" s="49">
        <v>2080600</v>
      </c>
    </row>
    <row r="8" spans="1:5" s="36" customFormat="1" ht="85.5" x14ac:dyDescent="0.25">
      <c r="A8" s="43" t="s">
        <v>353</v>
      </c>
      <c r="B8" s="78" t="s">
        <v>354</v>
      </c>
      <c r="C8" s="48">
        <v>57600</v>
      </c>
      <c r="D8" s="48">
        <v>14400</v>
      </c>
      <c r="E8" s="49">
        <v>0</v>
      </c>
    </row>
    <row r="9" spans="1:5" s="36" customFormat="1" ht="54" customHeight="1" thickBot="1" x14ac:dyDescent="0.3">
      <c r="A9" s="163" t="s">
        <v>357</v>
      </c>
      <c r="B9" s="24" t="s">
        <v>358</v>
      </c>
      <c r="C9" s="54">
        <v>1449600</v>
      </c>
      <c r="D9" s="54">
        <v>1449600</v>
      </c>
      <c r="E9" s="57">
        <v>1449600</v>
      </c>
    </row>
    <row r="10" spans="1:5" x14ac:dyDescent="0.25">
      <c r="A10" s="678" t="s">
        <v>5</v>
      </c>
      <c r="B10" s="679"/>
      <c r="C10" s="679"/>
      <c r="D10" s="679"/>
      <c r="E10" s="680"/>
    </row>
    <row r="11" spans="1:5" s="36" customFormat="1" ht="41.25" customHeight="1" x14ac:dyDescent="0.25">
      <c r="A11" s="44" t="s">
        <v>25</v>
      </c>
      <c r="B11" s="495" t="s">
        <v>362</v>
      </c>
      <c r="C11" s="513"/>
      <c r="D11" s="513"/>
      <c r="E11" s="504"/>
    </row>
    <row r="12" spans="1:5" ht="215.25" customHeight="1" x14ac:dyDescent="0.25">
      <c r="A12" s="44" t="s">
        <v>26</v>
      </c>
      <c r="B12" s="681" t="s">
        <v>1312</v>
      </c>
      <c r="C12" s="682"/>
      <c r="D12" s="682"/>
      <c r="E12" s="683"/>
    </row>
    <row r="13" spans="1:5" ht="29.25" x14ac:dyDescent="0.25">
      <c r="A13" s="157" t="s">
        <v>27</v>
      </c>
      <c r="B13" s="495" t="s">
        <v>361</v>
      </c>
      <c r="C13" s="508"/>
      <c r="D13" s="508"/>
      <c r="E13" s="509"/>
    </row>
    <row r="14" spans="1:5" ht="24" customHeight="1" x14ac:dyDescent="0.25">
      <c r="A14" s="47" t="s">
        <v>9</v>
      </c>
      <c r="B14" s="503" t="s">
        <v>21</v>
      </c>
      <c r="C14" s="513"/>
      <c r="D14" s="513"/>
      <c r="E14" s="504"/>
    </row>
    <row r="15" spans="1:5" ht="24" customHeight="1" x14ac:dyDescent="0.25">
      <c r="A15" s="47" t="s">
        <v>10</v>
      </c>
      <c r="B15" s="485">
        <v>35</v>
      </c>
      <c r="C15" s="671"/>
      <c r="D15" s="671"/>
      <c r="E15" s="486"/>
    </row>
    <row r="16" spans="1:5" ht="24" customHeight="1" x14ac:dyDescent="0.25">
      <c r="A16" s="47" t="s">
        <v>11</v>
      </c>
      <c r="B16" s="485">
        <v>35</v>
      </c>
      <c r="C16" s="671"/>
      <c r="D16" s="671"/>
      <c r="E16" s="486"/>
    </row>
    <row r="17" spans="1:5" ht="24" customHeight="1" x14ac:dyDescent="0.25">
      <c r="A17" s="47" t="s">
        <v>12</v>
      </c>
      <c r="B17" s="485">
        <v>45</v>
      </c>
      <c r="C17" s="671"/>
      <c r="D17" s="671"/>
      <c r="E17" s="486"/>
    </row>
    <row r="18" spans="1:5" ht="24" customHeight="1" thickBot="1" x14ac:dyDescent="0.3">
      <c r="A18" s="38" t="s">
        <v>41</v>
      </c>
      <c r="B18" s="487">
        <v>50</v>
      </c>
      <c r="C18" s="667"/>
      <c r="D18" s="667"/>
      <c r="E18" s="488"/>
    </row>
    <row r="19" spans="1:5" ht="15.75" thickBot="1" x14ac:dyDescent="0.3">
      <c r="A19" s="55"/>
      <c r="B19" s="55"/>
      <c r="C19" s="55"/>
      <c r="D19" s="55"/>
      <c r="E19" s="55"/>
    </row>
    <row r="20" spans="1:5" x14ac:dyDescent="0.25">
      <c r="A20" s="672" t="s">
        <v>5</v>
      </c>
      <c r="B20" s="673"/>
      <c r="C20" s="673"/>
      <c r="D20" s="673"/>
      <c r="E20" s="674"/>
    </row>
    <row r="21" spans="1:5" ht="29.25" x14ac:dyDescent="0.25">
      <c r="A21" s="44" t="s">
        <v>25</v>
      </c>
      <c r="B21" s="495" t="s">
        <v>349</v>
      </c>
      <c r="C21" s="513"/>
      <c r="D21" s="513"/>
      <c r="E21" s="504"/>
    </row>
    <row r="22" spans="1:5" ht="177.75" customHeight="1" x14ac:dyDescent="0.25">
      <c r="A22" s="44" t="s">
        <v>26</v>
      </c>
      <c r="B22" s="684" t="s">
        <v>365</v>
      </c>
      <c r="C22" s="685"/>
      <c r="D22" s="685"/>
      <c r="E22" s="686"/>
    </row>
    <row r="23" spans="1:5" ht="29.25" x14ac:dyDescent="0.25">
      <c r="A23" s="157" t="s">
        <v>27</v>
      </c>
      <c r="B23" s="495" t="s">
        <v>364</v>
      </c>
      <c r="C23" s="508"/>
      <c r="D23" s="508"/>
      <c r="E23" s="509"/>
    </row>
    <row r="24" spans="1:5" ht="24" customHeight="1" x14ac:dyDescent="0.25">
      <c r="A24" s="47" t="s">
        <v>9</v>
      </c>
      <c r="B24" s="503" t="s">
        <v>350</v>
      </c>
      <c r="C24" s="513"/>
      <c r="D24" s="513"/>
      <c r="E24" s="504"/>
    </row>
    <row r="25" spans="1:5" ht="24" customHeight="1" x14ac:dyDescent="0.25">
      <c r="A25" s="47" t="s">
        <v>10</v>
      </c>
      <c r="B25" s="503" t="s">
        <v>351</v>
      </c>
      <c r="C25" s="513"/>
      <c r="D25" s="513"/>
      <c r="E25" s="504"/>
    </row>
    <row r="26" spans="1:5" ht="24" customHeight="1" x14ac:dyDescent="0.25">
      <c r="A26" s="47" t="s">
        <v>11</v>
      </c>
      <c r="B26" s="503" t="s">
        <v>351</v>
      </c>
      <c r="C26" s="513"/>
      <c r="D26" s="513"/>
      <c r="E26" s="504"/>
    </row>
    <row r="27" spans="1:5" ht="24" customHeight="1" x14ac:dyDescent="0.25">
      <c r="A27" s="47" t="s">
        <v>12</v>
      </c>
      <c r="B27" s="503" t="s">
        <v>352</v>
      </c>
      <c r="C27" s="513"/>
      <c r="D27" s="513"/>
      <c r="E27" s="504"/>
    </row>
    <row r="28" spans="1:5" ht="24" customHeight="1" thickBot="1" x14ac:dyDescent="0.3">
      <c r="A28" s="38" t="s">
        <v>41</v>
      </c>
      <c r="B28" s="647" t="s">
        <v>363</v>
      </c>
      <c r="C28" s="559"/>
      <c r="D28" s="559"/>
      <c r="E28" s="560"/>
    </row>
    <row r="29" spans="1:5" ht="15.75" thickBot="1" x14ac:dyDescent="0.3">
      <c r="A29" s="55"/>
      <c r="B29" s="55"/>
      <c r="C29" s="55"/>
      <c r="D29" s="55"/>
      <c r="E29" s="55"/>
    </row>
    <row r="30" spans="1:5" x14ac:dyDescent="0.25">
      <c r="A30" s="672" t="s">
        <v>5</v>
      </c>
      <c r="B30" s="673"/>
      <c r="C30" s="673"/>
      <c r="D30" s="673"/>
      <c r="E30" s="674"/>
    </row>
    <row r="31" spans="1:5" ht="38.25" customHeight="1" x14ac:dyDescent="0.25">
      <c r="A31" s="44" t="s">
        <v>25</v>
      </c>
      <c r="B31" s="495" t="s">
        <v>355</v>
      </c>
      <c r="C31" s="513"/>
      <c r="D31" s="513"/>
      <c r="E31" s="504"/>
    </row>
    <row r="32" spans="1:5" ht="173.25" customHeight="1" x14ac:dyDescent="0.25">
      <c r="A32" s="44" t="s">
        <v>26</v>
      </c>
      <c r="B32" s="687" t="s">
        <v>366</v>
      </c>
      <c r="C32" s="688"/>
      <c r="D32" s="688"/>
      <c r="E32" s="689"/>
    </row>
    <row r="33" spans="1:5" ht="41.25" customHeight="1" x14ac:dyDescent="0.25">
      <c r="A33" s="157" t="s">
        <v>27</v>
      </c>
      <c r="B33" s="495" t="s">
        <v>356</v>
      </c>
      <c r="C33" s="508"/>
      <c r="D33" s="508"/>
      <c r="E33" s="509"/>
    </row>
    <row r="34" spans="1:5" ht="24" customHeight="1" x14ac:dyDescent="0.25">
      <c r="A34" s="47" t="s">
        <v>9</v>
      </c>
      <c r="B34" s="503" t="s">
        <v>21</v>
      </c>
      <c r="C34" s="513"/>
      <c r="D34" s="513"/>
      <c r="E34" s="504"/>
    </row>
    <row r="35" spans="1:5" ht="24" customHeight="1" x14ac:dyDescent="0.25">
      <c r="A35" s="47" t="s">
        <v>10</v>
      </c>
      <c r="B35" s="503">
        <v>100</v>
      </c>
      <c r="C35" s="513"/>
      <c r="D35" s="513"/>
      <c r="E35" s="504"/>
    </row>
    <row r="36" spans="1:5" ht="24" customHeight="1" x14ac:dyDescent="0.25">
      <c r="A36" s="47" t="s">
        <v>11</v>
      </c>
      <c r="B36" s="503">
        <v>90</v>
      </c>
      <c r="C36" s="513"/>
      <c r="D36" s="513"/>
      <c r="E36" s="504"/>
    </row>
    <row r="37" spans="1:5" ht="24" customHeight="1" x14ac:dyDescent="0.25">
      <c r="A37" s="47" t="s">
        <v>12</v>
      </c>
      <c r="B37" s="503">
        <v>90</v>
      </c>
      <c r="C37" s="513"/>
      <c r="D37" s="513"/>
      <c r="E37" s="504"/>
    </row>
    <row r="38" spans="1:5" ht="24" customHeight="1" thickBot="1" x14ac:dyDescent="0.3">
      <c r="A38" s="38" t="s">
        <v>41</v>
      </c>
      <c r="B38" s="647">
        <v>0</v>
      </c>
      <c r="C38" s="559"/>
      <c r="D38" s="559"/>
      <c r="E38" s="560"/>
    </row>
    <row r="39" spans="1:5" ht="15.75" thickBot="1" x14ac:dyDescent="0.3">
      <c r="A39" s="55"/>
      <c r="B39" s="55"/>
      <c r="C39" s="55"/>
      <c r="D39" s="55"/>
      <c r="E39" s="55"/>
    </row>
    <row r="40" spans="1:5" x14ac:dyDescent="0.25">
      <c r="A40" s="672" t="s">
        <v>5</v>
      </c>
      <c r="B40" s="673"/>
      <c r="C40" s="673"/>
      <c r="D40" s="673"/>
      <c r="E40" s="674"/>
    </row>
    <row r="41" spans="1:5" s="36" customFormat="1" ht="63.75" customHeight="1" x14ac:dyDescent="0.25">
      <c r="A41" s="44" t="s">
        <v>25</v>
      </c>
      <c r="B41" s="495" t="s">
        <v>368</v>
      </c>
      <c r="C41" s="513"/>
      <c r="D41" s="513"/>
      <c r="E41" s="504"/>
    </row>
    <row r="42" spans="1:5" ht="205.5" customHeight="1" x14ac:dyDescent="0.25">
      <c r="A42" s="44" t="s">
        <v>26</v>
      </c>
      <c r="B42" s="687" t="s">
        <v>367</v>
      </c>
      <c r="C42" s="688"/>
      <c r="D42" s="688"/>
      <c r="E42" s="689"/>
    </row>
    <row r="43" spans="1:5" ht="29.25" x14ac:dyDescent="0.25">
      <c r="A43" s="157" t="s">
        <v>27</v>
      </c>
      <c r="B43" s="495" t="s">
        <v>359</v>
      </c>
      <c r="C43" s="508"/>
      <c r="D43" s="508"/>
      <c r="E43" s="509"/>
    </row>
    <row r="44" spans="1:5" ht="24" customHeight="1" x14ac:dyDescent="0.25">
      <c r="A44" s="47" t="s">
        <v>9</v>
      </c>
      <c r="B44" s="503" t="s">
        <v>360</v>
      </c>
      <c r="C44" s="513"/>
      <c r="D44" s="513"/>
      <c r="E44" s="504"/>
    </row>
    <row r="45" spans="1:5" ht="24" customHeight="1" x14ac:dyDescent="0.25">
      <c r="A45" s="47" t="s">
        <v>10</v>
      </c>
      <c r="B45" s="503">
        <v>151</v>
      </c>
      <c r="C45" s="513"/>
      <c r="D45" s="513"/>
      <c r="E45" s="504"/>
    </row>
    <row r="46" spans="1:5" ht="24" customHeight="1" x14ac:dyDescent="0.25">
      <c r="A46" s="47" t="s">
        <v>11</v>
      </c>
      <c r="B46" s="503">
        <v>151</v>
      </c>
      <c r="C46" s="513"/>
      <c r="D46" s="513"/>
      <c r="E46" s="504"/>
    </row>
    <row r="47" spans="1:5" ht="24" customHeight="1" x14ac:dyDescent="0.25">
      <c r="A47" s="47" t="s">
        <v>12</v>
      </c>
      <c r="B47" s="503">
        <v>151</v>
      </c>
      <c r="C47" s="513"/>
      <c r="D47" s="513"/>
      <c r="E47" s="504"/>
    </row>
    <row r="48" spans="1:5" ht="24" customHeight="1" thickBot="1" x14ac:dyDescent="0.3">
      <c r="A48" s="38" t="s">
        <v>41</v>
      </c>
      <c r="B48" s="647">
        <v>151</v>
      </c>
      <c r="C48" s="559"/>
      <c r="D48" s="559"/>
      <c r="E48" s="560"/>
    </row>
    <row r="49" spans="1:5" x14ac:dyDescent="0.25">
      <c r="A49" s="55"/>
      <c r="B49" s="55"/>
      <c r="C49" s="55"/>
      <c r="D49" s="55"/>
      <c r="E49" s="55"/>
    </row>
  </sheetData>
  <mergeCells count="39">
    <mergeCell ref="A40:E40"/>
    <mergeCell ref="B27:E27"/>
    <mergeCell ref="B34:E34"/>
    <mergeCell ref="B35:E35"/>
    <mergeCell ref="B36:E36"/>
    <mergeCell ref="B37:E37"/>
    <mergeCell ref="B38:E38"/>
    <mergeCell ref="B28:E28"/>
    <mergeCell ref="A30:E30"/>
    <mergeCell ref="B31:E31"/>
    <mergeCell ref="B32:E32"/>
    <mergeCell ref="B33:E33"/>
    <mergeCell ref="B41:E41"/>
    <mergeCell ref="B48:E48"/>
    <mergeCell ref="B42:E42"/>
    <mergeCell ref="B43:E43"/>
    <mergeCell ref="B44:E44"/>
    <mergeCell ref="B45:E45"/>
    <mergeCell ref="B46:E46"/>
    <mergeCell ref="B47:E47"/>
    <mergeCell ref="B26:E26"/>
    <mergeCell ref="B14:E14"/>
    <mergeCell ref="B15:E15"/>
    <mergeCell ref="B16:E16"/>
    <mergeCell ref="B17:E17"/>
    <mergeCell ref="B18:E18"/>
    <mergeCell ref="A20:E20"/>
    <mergeCell ref="B21:E21"/>
    <mergeCell ref="B22:E22"/>
    <mergeCell ref="B23:E23"/>
    <mergeCell ref="B24:E24"/>
    <mergeCell ref="B25:E25"/>
    <mergeCell ref="B13:E13"/>
    <mergeCell ref="A1:E1"/>
    <mergeCell ref="B2:E2"/>
    <mergeCell ref="B3:E3"/>
    <mergeCell ref="A10:E10"/>
    <mergeCell ref="B12:E12"/>
    <mergeCell ref="B11:E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Naziv tijela" prompt="Naziv tijela" xr:uid="{14DB91BB-09F6-42F4-BC8D-8D26F04D7F34}">
          <x14:formula1>
            <xm:f>'C:\Users\sblazicko\Documents\Dječji proračun\Zaprimljena očitovanja\Ministarstvo mora\[Kopija Dječji proračun-tablica final 140119.xlsx]List1'!#REF!</xm:f>
          </x14:formula1>
          <xm:sqref>B2:E2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FB10B-29A8-4932-AEC3-D116F4D6878B}">
  <dimension ref="A1:E39"/>
  <sheetViews>
    <sheetView topLeftCell="A25" workbookViewId="0">
      <selection activeCell="B9" sqref="B9:E9"/>
    </sheetView>
  </sheetViews>
  <sheetFormatPr defaultRowHeight="15" x14ac:dyDescent="0.25"/>
  <cols>
    <col min="1" max="1" width="45.140625" style="36" customWidth="1"/>
    <col min="2" max="5" width="30.7109375" style="36" customWidth="1"/>
  </cols>
  <sheetData>
    <row r="1" spans="1:5" ht="19.5" x14ac:dyDescent="0.25">
      <c r="A1" s="593" t="s">
        <v>13</v>
      </c>
      <c r="B1" s="594"/>
      <c r="C1" s="594"/>
      <c r="D1" s="594"/>
      <c r="E1" s="595"/>
    </row>
    <row r="2" spans="1:5" ht="45" x14ac:dyDescent="0.25">
      <c r="A2" s="37" t="s">
        <v>0</v>
      </c>
      <c r="B2" s="566" t="s">
        <v>124</v>
      </c>
      <c r="C2" s="567"/>
      <c r="D2" s="567"/>
      <c r="E2" s="568"/>
    </row>
    <row r="3" spans="1:5" ht="15.75" thickBot="1" x14ac:dyDescent="0.3">
      <c r="A3" s="38" t="s">
        <v>1</v>
      </c>
      <c r="B3" s="521">
        <v>174</v>
      </c>
      <c r="C3" s="521"/>
      <c r="D3" s="521"/>
      <c r="E3" s="521"/>
    </row>
    <row r="4" spans="1:5" ht="15.75" thickBot="1" x14ac:dyDescent="0.3">
      <c r="A4" s="68"/>
      <c r="B4" s="69"/>
      <c r="C4" s="69"/>
      <c r="D4" s="69"/>
      <c r="E4" s="70"/>
    </row>
    <row r="5" spans="1:5" ht="30" x14ac:dyDescent="0.25">
      <c r="A5" s="39" t="s">
        <v>2</v>
      </c>
      <c r="B5" s="40" t="s">
        <v>3</v>
      </c>
      <c r="C5" s="41" t="s">
        <v>14</v>
      </c>
      <c r="D5" s="41" t="s">
        <v>4</v>
      </c>
      <c r="E5" s="42" t="s">
        <v>15</v>
      </c>
    </row>
    <row r="6" spans="1:5" ht="26.25" thickBot="1" x14ac:dyDescent="0.3">
      <c r="A6" s="47" t="s">
        <v>125</v>
      </c>
      <c r="B6" s="22" t="s">
        <v>126</v>
      </c>
      <c r="C6" s="27">
        <v>950000</v>
      </c>
      <c r="D6" s="27">
        <v>950000</v>
      </c>
      <c r="E6" s="27">
        <v>950000</v>
      </c>
    </row>
    <row r="7" spans="1:5" ht="15.75" x14ac:dyDescent="0.25">
      <c r="A7" s="492" t="s">
        <v>5</v>
      </c>
      <c r="B7" s="493"/>
      <c r="C7" s="493"/>
      <c r="D7" s="493"/>
      <c r="E7" s="494"/>
    </row>
    <row r="8" spans="1:5" ht="43.5" customHeight="1" x14ac:dyDescent="0.25">
      <c r="A8" s="44" t="s">
        <v>6</v>
      </c>
      <c r="B8" s="520" t="s">
        <v>127</v>
      </c>
      <c r="C8" s="521"/>
      <c r="D8" s="521"/>
      <c r="E8" s="522"/>
    </row>
    <row r="9" spans="1:5" ht="72" customHeight="1" x14ac:dyDescent="0.25">
      <c r="A9" s="46" t="s">
        <v>7</v>
      </c>
      <c r="B9" s="582" t="s">
        <v>1353</v>
      </c>
      <c r="C9" s="583"/>
      <c r="D9" s="583"/>
      <c r="E9" s="584"/>
    </row>
    <row r="10" spans="1:5" ht="29.25" x14ac:dyDescent="0.25">
      <c r="A10" s="44" t="s">
        <v>8</v>
      </c>
      <c r="B10" s="495" t="s">
        <v>128</v>
      </c>
      <c r="C10" s="508"/>
      <c r="D10" s="508"/>
      <c r="E10" s="509"/>
    </row>
    <row r="11" spans="1:5" ht="21" customHeight="1" x14ac:dyDescent="0.25">
      <c r="A11" s="47" t="s">
        <v>9</v>
      </c>
      <c r="B11" s="495" t="s">
        <v>40</v>
      </c>
      <c r="C11" s="508"/>
      <c r="D11" s="508"/>
      <c r="E11" s="509"/>
    </row>
    <row r="12" spans="1:5" ht="21" customHeight="1" x14ac:dyDescent="0.25">
      <c r="A12" s="47" t="s">
        <v>10</v>
      </c>
      <c r="B12" s="514">
        <v>22</v>
      </c>
      <c r="C12" s="515"/>
      <c r="D12" s="515"/>
      <c r="E12" s="516"/>
    </row>
    <row r="13" spans="1:5" ht="21" customHeight="1" x14ac:dyDescent="0.25">
      <c r="A13" s="47" t="s">
        <v>11</v>
      </c>
      <c r="B13" s="514">
        <v>23</v>
      </c>
      <c r="C13" s="515"/>
      <c r="D13" s="515"/>
      <c r="E13" s="516"/>
    </row>
    <row r="14" spans="1:5" ht="21" customHeight="1" x14ac:dyDescent="0.25">
      <c r="A14" s="47" t="s">
        <v>12</v>
      </c>
      <c r="B14" s="514">
        <v>23</v>
      </c>
      <c r="C14" s="515"/>
      <c r="D14" s="515"/>
      <c r="E14" s="516"/>
    </row>
    <row r="15" spans="1:5" ht="21" customHeight="1" thickBot="1" x14ac:dyDescent="0.3">
      <c r="A15" s="38" t="s">
        <v>41</v>
      </c>
      <c r="B15" s="558">
        <v>23</v>
      </c>
      <c r="C15" s="577"/>
      <c r="D15" s="577"/>
      <c r="E15" s="578"/>
    </row>
    <row r="16" spans="1:5" ht="15.75" thickBot="1" x14ac:dyDescent="0.3"/>
    <row r="17" spans="1:5" ht="30" x14ac:dyDescent="0.25">
      <c r="A17" s="39" t="s">
        <v>2</v>
      </c>
      <c r="B17" s="40" t="s">
        <v>3</v>
      </c>
      <c r="C17" s="41" t="s">
        <v>14</v>
      </c>
      <c r="D17" s="41" t="s">
        <v>4</v>
      </c>
      <c r="E17" s="42" t="s">
        <v>15</v>
      </c>
    </row>
    <row r="18" spans="1:5" ht="26.25" thickBot="1" x14ac:dyDescent="0.3">
      <c r="A18" s="47" t="s">
        <v>129</v>
      </c>
      <c r="B18" s="22" t="s">
        <v>130</v>
      </c>
      <c r="C18" s="71">
        <v>500000</v>
      </c>
      <c r="D18" s="71">
        <v>500000</v>
      </c>
      <c r="E18" s="71">
        <v>500000</v>
      </c>
    </row>
    <row r="19" spans="1:5" ht="15.75" x14ac:dyDescent="0.25">
      <c r="A19" s="492" t="s">
        <v>5</v>
      </c>
      <c r="B19" s="493"/>
      <c r="C19" s="493"/>
      <c r="D19" s="493"/>
      <c r="E19" s="494"/>
    </row>
    <row r="20" spans="1:5" ht="27.75" x14ac:dyDescent="0.25">
      <c r="A20" s="44" t="s">
        <v>6</v>
      </c>
      <c r="B20" s="520" t="s">
        <v>127</v>
      </c>
      <c r="C20" s="521"/>
      <c r="D20" s="521"/>
      <c r="E20" s="522"/>
    </row>
    <row r="21" spans="1:5" ht="124.5" customHeight="1" x14ac:dyDescent="0.25">
      <c r="A21" s="44" t="s">
        <v>7</v>
      </c>
      <c r="B21" s="510" t="s">
        <v>1352</v>
      </c>
      <c r="C21" s="511"/>
      <c r="D21" s="511"/>
      <c r="E21" s="512"/>
    </row>
    <row r="22" spans="1:5" ht="85.5" customHeight="1" x14ac:dyDescent="0.25">
      <c r="A22" s="46" t="s">
        <v>8</v>
      </c>
      <c r="B22" s="495" t="s">
        <v>131</v>
      </c>
      <c r="C22" s="642"/>
      <c r="D22" s="693">
        <v>300000</v>
      </c>
      <c r="E22" s="694"/>
    </row>
    <row r="23" spans="1:5" ht="19.5" customHeight="1" x14ac:dyDescent="0.25">
      <c r="A23" s="47" t="s">
        <v>9</v>
      </c>
      <c r="B23" s="503" t="s">
        <v>40</v>
      </c>
      <c r="C23" s="513"/>
      <c r="D23" s="513"/>
      <c r="E23" s="504"/>
    </row>
    <row r="24" spans="1:5" ht="19.5" customHeight="1" x14ac:dyDescent="0.25">
      <c r="A24" s="47" t="s">
        <v>10</v>
      </c>
      <c r="B24" s="503">
        <v>54</v>
      </c>
      <c r="C24" s="513"/>
      <c r="D24" s="513"/>
      <c r="E24" s="504"/>
    </row>
    <row r="25" spans="1:5" ht="19.5" customHeight="1" x14ac:dyDescent="0.25">
      <c r="A25" s="47" t="s">
        <v>11</v>
      </c>
      <c r="B25" s="503" t="s">
        <v>132</v>
      </c>
      <c r="C25" s="513"/>
      <c r="D25" s="513"/>
      <c r="E25" s="504"/>
    </row>
    <row r="26" spans="1:5" ht="19.5" customHeight="1" x14ac:dyDescent="0.25">
      <c r="A26" s="47" t="s">
        <v>12</v>
      </c>
      <c r="B26" s="503" t="s">
        <v>132</v>
      </c>
      <c r="C26" s="513"/>
      <c r="D26" s="513"/>
      <c r="E26" s="504"/>
    </row>
    <row r="27" spans="1:5" ht="19.5" customHeight="1" thickBot="1" x14ac:dyDescent="0.3">
      <c r="A27" s="38" t="s">
        <v>41</v>
      </c>
      <c r="B27" s="647" t="s">
        <v>132</v>
      </c>
      <c r="C27" s="559"/>
      <c r="D27" s="559"/>
      <c r="E27" s="560"/>
    </row>
    <row r="28" spans="1:5" ht="99.75" customHeight="1" x14ac:dyDescent="0.25">
      <c r="A28" s="72" t="s">
        <v>8</v>
      </c>
      <c r="B28" s="668" t="s">
        <v>133</v>
      </c>
      <c r="C28" s="692"/>
      <c r="D28" s="690">
        <v>190000</v>
      </c>
      <c r="E28" s="691"/>
    </row>
    <row r="29" spans="1:5" ht="24" customHeight="1" x14ac:dyDescent="0.25">
      <c r="A29" s="47" t="s">
        <v>9</v>
      </c>
      <c r="B29" s="495" t="s">
        <v>40</v>
      </c>
      <c r="C29" s="508"/>
      <c r="D29" s="508"/>
      <c r="E29" s="509"/>
    </row>
    <row r="30" spans="1:5" ht="24" customHeight="1" x14ac:dyDescent="0.25">
      <c r="A30" s="47" t="s">
        <v>10</v>
      </c>
      <c r="B30" s="514">
        <v>202</v>
      </c>
      <c r="C30" s="515"/>
      <c r="D30" s="515"/>
      <c r="E30" s="516"/>
    </row>
    <row r="31" spans="1:5" ht="24" customHeight="1" x14ac:dyDescent="0.25">
      <c r="A31" s="47" t="s">
        <v>11</v>
      </c>
      <c r="B31" s="503" t="s">
        <v>134</v>
      </c>
      <c r="C31" s="513"/>
      <c r="D31" s="513"/>
      <c r="E31" s="504"/>
    </row>
    <row r="32" spans="1:5" ht="24" customHeight="1" x14ac:dyDescent="0.25">
      <c r="A32" s="47" t="s">
        <v>12</v>
      </c>
      <c r="B32" s="503" t="s">
        <v>134</v>
      </c>
      <c r="C32" s="513"/>
      <c r="D32" s="513"/>
      <c r="E32" s="504"/>
    </row>
    <row r="33" spans="1:5" ht="24" customHeight="1" thickBot="1" x14ac:dyDescent="0.3">
      <c r="A33" s="38" t="s">
        <v>41</v>
      </c>
      <c r="B33" s="647" t="s">
        <v>134</v>
      </c>
      <c r="C33" s="559"/>
      <c r="D33" s="559"/>
      <c r="E33" s="560"/>
    </row>
    <row r="34" spans="1:5" ht="57.75" customHeight="1" x14ac:dyDescent="0.25">
      <c r="A34" s="72" t="s">
        <v>8</v>
      </c>
      <c r="B34" s="668" t="s">
        <v>135</v>
      </c>
      <c r="C34" s="692"/>
      <c r="D34" s="690">
        <v>10000</v>
      </c>
      <c r="E34" s="691"/>
    </row>
    <row r="35" spans="1:5" ht="24" customHeight="1" x14ac:dyDescent="0.25">
      <c r="A35" s="47" t="s">
        <v>9</v>
      </c>
      <c r="B35" s="495" t="s">
        <v>40</v>
      </c>
      <c r="C35" s="508"/>
      <c r="D35" s="508"/>
      <c r="E35" s="509"/>
    </row>
    <row r="36" spans="1:5" ht="24" customHeight="1" x14ac:dyDescent="0.25">
      <c r="A36" s="47" t="s">
        <v>10</v>
      </c>
      <c r="B36" s="514">
        <v>10</v>
      </c>
      <c r="C36" s="515"/>
      <c r="D36" s="515"/>
      <c r="E36" s="516"/>
    </row>
    <row r="37" spans="1:5" ht="24" customHeight="1" x14ac:dyDescent="0.25">
      <c r="A37" s="47" t="s">
        <v>11</v>
      </c>
      <c r="B37" s="503" t="s">
        <v>136</v>
      </c>
      <c r="C37" s="513"/>
      <c r="D37" s="513"/>
      <c r="E37" s="504"/>
    </row>
    <row r="38" spans="1:5" ht="24" customHeight="1" x14ac:dyDescent="0.25">
      <c r="A38" s="47" t="s">
        <v>12</v>
      </c>
      <c r="B38" s="503" t="s">
        <v>136</v>
      </c>
      <c r="C38" s="513"/>
      <c r="D38" s="513"/>
      <c r="E38" s="504"/>
    </row>
    <row r="39" spans="1:5" ht="24" customHeight="1" thickBot="1" x14ac:dyDescent="0.3">
      <c r="A39" s="38" t="s">
        <v>41</v>
      </c>
      <c r="B39" s="647" t="s">
        <v>136</v>
      </c>
      <c r="C39" s="559"/>
      <c r="D39" s="559"/>
      <c r="E39" s="560"/>
    </row>
  </sheetData>
  <mergeCells count="36">
    <mergeCell ref="B15:E15"/>
    <mergeCell ref="A1:E1"/>
    <mergeCell ref="B2:E2"/>
    <mergeCell ref="B3:E3"/>
    <mergeCell ref="A7:E7"/>
    <mergeCell ref="B8:E8"/>
    <mergeCell ref="B9:E9"/>
    <mergeCell ref="B10:E10"/>
    <mergeCell ref="B11:E11"/>
    <mergeCell ref="B12:E12"/>
    <mergeCell ref="B13:E13"/>
    <mergeCell ref="B14:E14"/>
    <mergeCell ref="A19:E19"/>
    <mergeCell ref="B20:E20"/>
    <mergeCell ref="B21:E21"/>
    <mergeCell ref="B23:E23"/>
    <mergeCell ref="B24:E24"/>
    <mergeCell ref="D34:E34"/>
    <mergeCell ref="B34:C34"/>
    <mergeCell ref="B26:E26"/>
    <mergeCell ref="B27:E27"/>
    <mergeCell ref="D22:E22"/>
    <mergeCell ref="B22:C22"/>
    <mergeCell ref="D28:E28"/>
    <mergeCell ref="B28:C28"/>
    <mergeCell ref="B25:E25"/>
    <mergeCell ref="B29:E29"/>
    <mergeCell ref="B30:E30"/>
    <mergeCell ref="B31:E31"/>
    <mergeCell ref="B32:E32"/>
    <mergeCell ref="B33:E33"/>
    <mergeCell ref="B35:E35"/>
    <mergeCell ref="B36:E36"/>
    <mergeCell ref="B37:E37"/>
    <mergeCell ref="B38:E38"/>
    <mergeCell ref="B39:E3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9DEA-ADAB-443D-BA4A-499976328F70}">
  <dimension ref="A1:E15"/>
  <sheetViews>
    <sheetView topLeftCell="A4" workbookViewId="0">
      <selection activeCell="B9" sqref="B9:E9"/>
    </sheetView>
  </sheetViews>
  <sheetFormatPr defaultRowHeight="15" x14ac:dyDescent="0.25"/>
  <cols>
    <col min="1" max="1" width="45.28515625" customWidth="1"/>
    <col min="2" max="2" width="35.7109375" customWidth="1"/>
    <col min="3" max="3" width="20.7109375" customWidth="1"/>
    <col min="4" max="4" width="26" customWidth="1"/>
    <col min="5" max="5" width="25.7109375" customWidth="1"/>
  </cols>
  <sheetData>
    <row r="1" spans="1:5" ht="19.5" x14ac:dyDescent="0.25">
      <c r="A1" s="593" t="s">
        <v>13</v>
      </c>
      <c r="B1" s="594"/>
      <c r="C1" s="594"/>
      <c r="D1" s="594"/>
      <c r="E1" s="595"/>
    </row>
    <row r="2" spans="1:5" ht="45" x14ac:dyDescent="0.25">
      <c r="A2" s="1" t="s">
        <v>0</v>
      </c>
      <c r="B2" s="566" t="s">
        <v>22</v>
      </c>
      <c r="C2" s="567"/>
      <c r="D2" s="567"/>
      <c r="E2" s="568"/>
    </row>
    <row r="3" spans="1:5" ht="24" customHeight="1" thickBot="1" x14ac:dyDescent="0.3">
      <c r="A3" s="2" t="s">
        <v>1</v>
      </c>
      <c r="B3" s="647">
        <v>47115</v>
      </c>
      <c r="C3" s="559"/>
      <c r="D3" s="559"/>
      <c r="E3" s="560"/>
    </row>
    <row r="4" spans="1:5" ht="15.75" thickBot="1" x14ac:dyDescent="0.3"/>
    <row r="5" spans="1:5" ht="30" x14ac:dyDescent="0.25">
      <c r="A5" s="39" t="s">
        <v>2</v>
      </c>
      <c r="B5" s="40" t="s">
        <v>3</v>
      </c>
      <c r="C5" s="41" t="s">
        <v>14</v>
      </c>
      <c r="D5" s="41" t="s">
        <v>4</v>
      </c>
      <c r="E5" s="42" t="s">
        <v>15</v>
      </c>
    </row>
    <row r="6" spans="1:5" ht="29.25" thickBot="1" x14ac:dyDescent="0.3">
      <c r="A6" s="43" t="s">
        <v>23</v>
      </c>
      <c r="B6" s="77" t="s">
        <v>24</v>
      </c>
      <c r="C6" s="48">
        <v>47885700</v>
      </c>
      <c r="D6" s="48">
        <v>46013200</v>
      </c>
      <c r="E6" s="49">
        <v>45935900</v>
      </c>
    </row>
    <row r="7" spans="1:5" x14ac:dyDescent="0.25">
      <c r="A7" s="672" t="s">
        <v>5</v>
      </c>
      <c r="B7" s="673"/>
      <c r="C7" s="673"/>
      <c r="D7" s="673"/>
      <c r="E7" s="674"/>
    </row>
    <row r="8" spans="1:5" ht="37.5" customHeight="1" x14ac:dyDescent="0.25">
      <c r="A8" s="44" t="s">
        <v>25</v>
      </c>
      <c r="B8" s="520" t="s">
        <v>30</v>
      </c>
      <c r="C8" s="521"/>
      <c r="D8" s="521"/>
      <c r="E8" s="522"/>
    </row>
    <row r="9" spans="1:5" ht="85.5" customHeight="1" x14ac:dyDescent="0.25">
      <c r="A9" s="44" t="s">
        <v>26</v>
      </c>
      <c r="B9" s="510" t="s">
        <v>117</v>
      </c>
      <c r="C9" s="511"/>
      <c r="D9" s="511"/>
      <c r="E9" s="512"/>
    </row>
    <row r="10" spans="1:5" ht="39.75" customHeight="1" x14ac:dyDescent="0.25">
      <c r="A10" s="79" t="s">
        <v>27</v>
      </c>
      <c r="B10" s="495" t="s">
        <v>28</v>
      </c>
      <c r="C10" s="508"/>
      <c r="D10" s="508"/>
      <c r="E10" s="509"/>
    </row>
    <row r="11" spans="1:5" ht="28.5" customHeight="1" x14ac:dyDescent="0.25">
      <c r="A11" s="47" t="s">
        <v>9</v>
      </c>
      <c r="B11" s="495" t="s">
        <v>29</v>
      </c>
      <c r="C11" s="513"/>
      <c r="D11" s="513"/>
      <c r="E11" s="504"/>
    </row>
    <row r="12" spans="1:5" ht="24" customHeight="1" x14ac:dyDescent="0.25">
      <c r="A12" s="47" t="s">
        <v>10</v>
      </c>
      <c r="B12" s="503" t="s">
        <v>118</v>
      </c>
      <c r="C12" s="513"/>
      <c r="D12" s="513"/>
      <c r="E12" s="504"/>
    </row>
    <row r="13" spans="1:5" ht="24" customHeight="1" x14ac:dyDescent="0.25">
      <c r="A13" s="47" t="s">
        <v>11</v>
      </c>
      <c r="B13" s="698" t="s">
        <v>119</v>
      </c>
      <c r="C13" s="699"/>
      <c r="D13" s="699"/>
      <c r="E13" s="700"/>
    </row>
    <row r="14" spans="1:5" ht="24" customHeight="1" x14ac:dyDescent="0.25">
      <c r="A14" s="47" t="s">
        <v>12</v>
      </c>
      <c r="B14" s="698" t="s">
        <v>120</v>
      </c>
      <c r="C14" s="699"/>
      <c r="D14" s="699"/>
      <c r="E14" s="700"/>
    </row>
    <row r="15" spans="1:5" ht="24" customHeight="1" thickBot="1" x14ac:dyDescent="0.3">
      <c r="A15" s="38" t="s">
        <v>41</v>
      </c>
      <c r="B15" s="695" t="s">
        <v>121</v>
      </c>
      <c r="C15" s="696"/>
      <c r="D15" s="696"/>
      <c r="E15" s="697"/>
    </row>
  </sheetData>
  <mergeCells count="12">
    <mergeCell ref="B15:E15"/>
    <mergeCell ref="B10:E10"/>
    <mergeCell ref="B11:E11"/>
    <mergeCell ref="B12:E12"/>
    <mergeCell ref="B13:E13"/>
    <mergeCell ref="B14:E14"/>
    <mergeCell ref="B9:E9"/>
    <mergeCell ref="A1:E1"/>
    <mergeCell ref="B2:E2"/>
    <mergeCell ref="B3:E3"/>
    <mergeCell ref="A7:E7"/>
    <mergeCell ref="B8:E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61EFF-60AF-48DD-970D-4D7588E98680}">
  <dimension ref="A1:E32"/>
  <sheetViews>
    <sheetView zoomScaleNormal="100" workbookViewId="0">
      <selection activeCell="I10" sqref="I10"/>
    </sheetView>
  </sheetViews>
  <sheetFormatPr defaultRowHeight="15" x14ac:dyDescent="0.25"/>
  <cols>
    <col min="1" max="1" width="44.42578125" style="36" customWidth="1"/>
    <col min="2" max="2" width="35.7109375" style="36" customWidth="1"/>
    <col min="3" max="3" width="20.7109375" style="36" customWidth="1"/>
    <col min="4" max="5" width="25.7109375" style="36" customWidth="1"/>
  </cols>
  <sheetData>
    <row r="1" spans="1:5" ht="19.5" x14ac:dyDescent="0.25">
      <c r="A1" s="593" t="s">
        <v>13</v>
      </c>
      <c r="B1" s="594"/>
      <c r="C1" s="594"/>
      <c r="D1" s="594"/>
      <c r="E1" s="595"/>
    </row>
    <row r="2" spans="1:5" ht="45" x14ac:dyDescent="0.25">
      <c r="A2" s="37" t="s">
        <v>0</v>
      </c>
      <c r="B2" s="566" t="s">
        <v>69</v>
      </c>
      <c r="C2" s="567"/>
      <c r="D2" s="567"/>
      <c r="E2" s="568"/>
    </row>
    <row r="3" spans="1:5" ht="24" customHeight="1" thickBot="1" x14ac:dyDescent="0.3">
      <c r="A3" s="38" t="s">
        <v>1</v>
      </c>
      <c r="B3" s="647">
        <v>1079</v>
      </c>
      <c r="C3" s="559"/>
      <c r="D3" s="559"/>
      <c r="E3" s="560"/>
    </row>
    <row r="4" spans="1:5" ht="15.75" thickBot="1" x14ac:dyDescent="0.3"/>
    <row r="5" spans="1:5" ht="30" x14ac:dyDescent="0.25">
      <c r="A5" s="39" t="s">
        <v>2</v>
      </c>
      <c r="B5" s="40" t="s">
        <v>3</v>
      </c>
      <c r="C5" s="41" t="s">
        <v>14</v>
      </c>
      <c r="D5" s="41" t="s">
        <v>4</v>
      </c>
      <c r="E5" s="42" t="s">
        <v>15</v>
      </c>
    </row>
    <row r="6" spans="1:5" ht="57" x14ac:dyDescent="0.25">
      <c r="A6" s="43" t="s">
        <v>70</v>
      </c>
      <c r="B6" s="45" t="s">
        <v>71</v>
      </c>
      <c r="C6" s="48">
        <v>191265894.5</v>
      </c>
      <c r="D6" s="48">
        <v>241930931.63294992</v>
      </c>
      <c r="E6" s="49">
        <v>161287287.75529996</v>
      </c>
    </row>
    <row r="7" spans="1:5" ht="43.5" thickBot="1" x14ac:dyDescent="0.3">
      <c r="A7" s="43" t="s">
        <v>72</v>
      </c>
      <c r="B7" s="45" t="s">
        <v>73</v>
      </c>
      <c r="C7" s="48">
        <v>20505341.07</v>
      </c>
      <c r="D7" s="48">
        <v>20732873.690000001</v>
      </c>
      <c r="E7" s="235">
        <v>20732873.690000001</v>
      </c>
    </row>
    <row r="8" spans="1:5" ht="15.75" x14ac:dyDescent="0.25">
      <c r="A8" s="492" t="s">
        <v>5</v>
      </c>
      <c r="B8" s="493"/>
      <c r="C8" s="493"/>
      <c r="D8" s="493"/>
      <c r="E8" s="494"/>
    </row>
    <row r="9" spans="1:5" ht="28.5" x14ac:dyDescent="0.25">
      <c r="A9" s="44" t="s">
        <v>74</v>
      </c>
      <c r="B9" s="520" t="s">
        <v>75</v>
      </c>
      <c r="C9" s="521"/>
      <c r="D9" s="521"/>
      <c r="E9" s="522"/>
    </row>
    <row r="10" spans="1:5" ht="57" x14ac:dyDescent="0.25">
      <c r="A10" s="46" t="s">
        <v>76</v>
      </c>
      <c r="B10" s="582" t="s">
        <v>1313</v>
      </c>
      <c r="C10" s="583"/>
      <c r="D10" s="583"/>
      <c r="E10" s="584"/>
    </row>
    <row r="11" spans="1:5" ht="28.5" x14ac:dyDescent="0.25">
      <c r="A11" s="44" t="s">
        <v>77</v>
      </c>
      <c r="B11" s="663" t="s">
        <v>78</v>
      </c>
      <c r="C11" s="701"/>
      <c r="D11" s="663" t="s">
        <v>79</v>
      </c>
      <c r="E11" s="580"/>
    </row>
    <row r="12" spans="1:5" ht="20.100000000000001" customHeight="1" x14ac:dyDescent="0.25">
      <c r="A12" s="47" t="s">
        <v>9</v>
      </c>
      <c r="B12" s="618" t="s">
        <v>80</v>
      </c>
      <c r="C12" s="702"/>
      <c r="D12" s="618" t="s">
        <v>81</v>
      </c>
      <c r="E12" s="497"/>
    </row>
    <row r="13" spans="1:5" ht="21" customHeight="1" x14ac:dyDescent="0.25">
      <c r="A13" s="47" t="s">
        <v>10</v>
      </c>
      <c r="B13" s="485">
        <v>0</v>
      </c>
      <c r="C13" s="703"/>
      <c r="D13" s="485">
        <v>0</v>
      </c>
      <c r="E13" s="706"/>
    </row>
    <row r="14" spans="1:5" ht="21" customHeight="1" x14ac:dyDescent="0.25">
      <c r="A14" s="47" t="s">
        <v>11</v>
      </c>
      <c r="B14" s="485">
        <v>98</v>
      </c>
      <c r="C14" s="703"/>
      <c r="D14" s="649" t="s">
        <v>1314</v>
      </c>
      <c r="E14" s="707"/>
    </row>
    <row r="15" spans="1:5" ht="21" customHeight="1" x14ac:dyDescent="0.25">
      <c r="A15" s="47" t="s">
        <v>12</v>
      </c>
      <c r="B15" s="485">
        <v>59</v>
      </c>
      <c r="C15" s="703"/>
      <c r="D15" s="649" t="s">
        <v>1315</v>
      </c>
      <c r="E15" s="707"/>
    </row>
    <row r="16" spans="1:5" ht="21" customHeight="1" thickBot="1" x14ac:dyDescent="0.3">
      <c r="A16" s="61" t="s">
        <v>41</v>
      </c>
      <c r="B16" s="704">
        <v>39</v>
      </c>
      <c r="C16" s="705"/>
      <c r="D16" s="708" t="s">
        <v>1316</v>
      </c>
      <c r="E16" s="709"/>
    </row>
    <row r="17" spans="1:5" s="36" customFormat="1" ht="15.75" thickBot="1" x14ac:dyDescent="0.3">
      <c r="A17" s="672" t="s">
        <v>5</v>
      </c>
      <c r="B17" s="673"/>
      <c r="C17" s="673"/>
      <c r="D17" s="673"/>
      <c r="E17" s="674"/>
    </row>
    <row r="18" spans="1:5" ht="27.75" x14ac:dyDescent="0.25">
      <c r="A18" s="62" t="s">
        <v>6</v>
      </c>
      <c r="B18" s="634" t="s">
        <v>82</v>
      </c>
      <c r="C18" s="665"/>
      <c r="D18" s="665"/>
      <c r="E18" s="666"/>
    </row>
    <row r="19" spans="1:5" ht="54.75" customHeight="1" x14ac:dyDescent="0.25">
      <c r="A19" s="136" t="s">
        <v>7</v>
      </c>
      <c r="B19" s="582" t="s">
        <v>83</v>
      </c>
      <c r="C19" s="583"/>
      <c r="D19" s="583"/>
      <c r="E19" s="584"/>
    </row>
    <row r="20" spans="1:5" ht="29.25" x14ac:dyDescent="0.25">
      <c r="A20" s="44" t="s">
        <v>8</v>
      </c>
      <c r="B20" s="495" t="s">
        <v>84</v>
      </c>
      <c r="C20" s="508"/>
      <c r="D20" s="508"/>
      <c r="E20" s="509"/>
    </row>
    <row r="21" spans="1:5" ht="21" customHeight="1" x14ac:dyDescent="0.25">
      <c r="A21" s="47" t="s">
        <v>9</v>
      </c>
      <c r="B21" s="503" t="s">
        <v>85</v>
      </c>
      <c r="C21" s="513"/>
      <c r="D21" s="513"/>
      <c r="E21" s="504"/>
    </row>
    <row r="22" spans="1:5" ht="21" customHeight="1" x14ac:dyDescent="0.25">
      <c r="A22" s="47" t="s">
        <v>10</v>
      </c>
      <c r="B22" s="514" t="s">
        <v>373</v>
      </c>
      <c r="C22" s="513"/>
      <c r="D22" s="513"/>
      <c r="E22" s="504"/>
    </row>
    <row r="23" spans="1:5" ht="21" customHeight="1" x14ac:dyDescent="0.25">
      <c r="A23" s="47" t="s">
        <v>11</v>
      </c>
      <c r="B23" s="514" t="s">
        <v>374</v>
      </c>
      <c r="C23" s="513"/>
      <c r="D23" s="513"/>
      <c r="E23" s="504"/>
    </row>
    <row r="24" spans="1:5" ht="21" customHeight="1" x14ac:dyDescent="0.25">
      <c r="A24" s="47" t="s">
        <v>12</v>
      </c>
      <c r="B24" s="514" t="s">
        <v>374</v>
      </c>
      <c r="C24" s="513"/>
      <c r="D24" s="513"/>
      <c r="E24" s="504"/>
    </row>
    <row r="25" spans="1:5" ht="21" customHeight="1" thickBot="1" x14ac:dyDescent="0.3">
      <c r="A25" s="38" t="s">
        <v>41</v>
      </c>
      <c r="B25" s="558" t="s">
        <v>374</v>
      </c>
      <c r="C25" s="559"/>
      <c r="D25" s="559"/>
      <c r="E25" s="560"/>
    </row>
    <row r="28" spans="1:5" ht="15.75" x14ac:dyDescent="0.25">
      <c r="D28" s="50"/>
    </row>
    <row r="29" spans="1:5" ht="15.75" x14ac:dyDescent="0.25">
      <c r="D29" s="51"/>
    </row>
    <row r="30" spans="1:5" ht="15.75" x14ac:dyDescent="0.25">
      <c r="D30" s="50"/>
    </row>
    <row r="31" spans="1:5" ht="15.75" x14ac:dyDescent="0.25">
      <c r="D31" s="52"/>
    </row>
    <row r="32" spans="1:5" ht="15.75" x14ac:dyDescent="0.25">
      <c r="D32" s="52"/>
    </row>
  </sheetData>
  <mergeCells count="27">
    <mergeCell ref="D14:E14"/>
    <mergeCell ref="D15:E15"/>
    <mergeCell ref="D16:E16"/>
    <mergeCell ref="B19:E19"/>
    <mergeCell ref="B20:E20"/>
    <mergeCell ref="A17:E17"/>
    <mergeCell ref="B24:E24"/>
    <mergeCell ref="B21:E21"/>
    <mergeCell ref="B22:E22"/>
    <mergeCell ref="B23:E23"/>
    <mergeCell ref="B25:E25"/>
    <mergeCell ref="A1:E1"/>
    <mergeCell ref="B2:E2"/>
    <mergeCell ref="B3:E3"/>
    <mergeCell ref="A8:E8"/>
    <mergeCell ref="B18:E18"/>
    <mergeCell ref="B9:E9"/>
    <mergeCell ref="B10:E10"/>
    <mergeCell ref="B11:C11"/>
    <mergeCell ref="B12:C12"/>
    <mergeCell ref="B13:C13"/>
    <mergeCell ref="B14:C14"/>
    <mergeCell ref="B15:C15"/>
    <mergeCell ref="B16:C16"/>
    <mergeCell ref="D11:E11"/>
    <mergeCell ref="D12:E12"/>
    <mergeCell ref="D13:E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F525-C6A5-4F15-B568-32CFE56CD69F}">
  <dimension ref="A1:E33"/>
  <sheetViews>
    <sheetView topLeftCell="A7" zoomScale="90" zoomScaleNormal="90" workbookViewId="0">
      <selection activeCell="B11" sqref="B11:E11"/>
    </sheetView>
  </sheetViews>
  <sheetFormatPr defaultRowHeight="15" x14ac:dyDescent="0.25"/>
  <cols>
    <col min="1" max="1" width="45.28515625" style="36" customWidth="1"/>
    <col min="2" max="2" width="35.7109375" style="36" customWidth="1"/>
    <col min="3" max="3" width="20.7109375" style="36" customWidth="1"/>
    <col min="4" max="4" width="26" style="36" customWidth="1"/>
    <col min="5" max="5" width="25.85546875" style="36" customWidth="1"/>
  </cols>
  <sheetData>
    <row r="1" spans="1:5" ht="19.5" x14ac:dyDescent="0.25">
      <c r="A1" s="593" t="s">
        <v>13</v>
      </c>
      <c r="B1" s="594"/>
      <c r="C1" s="594"/>
      <c r="D1" s="594"/>
      <c r="E1" s="595"/>
    </row>
    <row r="2" spans="1:5" ht="45" x14ac:dyDescent="0.25">
      <c r="A2" s="37" t="s">
        <v>0</v>
      </c>
      <c r="B2" s="566" t="s">
        <v>405</v>
      </c>
      <c r="C2" s="567"/>
      <c r="D2" s="567"/>
      <c r="E2" s="568"/>
    </row>
    <row r="3" spans="1:5" ht="15.75" thickBot="1" x14ac:dyDescent="0.3">
      <c r="A3" s="38" t="s">
        <v>1</v>
      </c>
      <c r="B3" s="596"/>
      <c r="C3" s="597"/>
      <c r="D3" s="597"/>
      <c r="E3" s="598"/>
    </row>
    <row r="4" spans="1:5" ht="15.75" thickBot="1" x14ac:dyDescent="0.3"/>
    <row r="5" spans="1:5" ht="30" x14ac:dyDescent="0.25">
      <c r="A5" s="39" t="s">
        <v>2</v>
      </c>
      <c r="B5" s="40" t="s">
        <v>3</v>
      </c>
      <c r="C5" s="41" t="s">
        <v>14</v>
      </c>
      <c r="D5" s="41" t="s">
        <v>4</v>
      </c>
      <c r="E5" s="42" t="s">
        <v>15</v>
      </c>
    </row>
    <row r="6" spans="1:5" s="36" customFormat="1" ht="26.25" customHeight="1" x14ac:dyDescent="0.25">
      <c r="A6" s="15" t="s">
        <v>141</v>
      </c>
      <c r="B6" s="35" t="s">
        <v>144</v>
      </c>
      <c r="C6" s="27">
        <v>7000000</v>
      </c>
      <c r="D6" s="27">
        <v>7500000</v>
      </c>
      <c r="E6" s="27">
        <v>8000000</v>
      </c>
    </row>
    <row r="7" spans="1:5" s="36" customFormat="1" ht="26.25" customHeight="1" x14ac:dyDescent="0.25">
      <c r="A7" s="15" t="s">
        <v>143</v>
      </c>
      <c r="B7" s="35" t="s">
        <v>145</v>
      </c>
      <c r="C7" s="27">
        <v>2500000</v>
      </c>
      <c r="D7" s="27">
        <v>2800000</v>
      </c>
      <c r="E7" s="27">
        <v>3000000</v>
      </c>
    </row>
    <row r="8" spans="1:5" ht="49.5" customHeight="1" thickBot="1" x14ac:dyDescent="0.3">
      <c r="A8" s="47" t="s">
        <v>142</v>
      </c>
      <c r="B8" s="34" t="s">
        <v>1317</v>
      </c>
      <c r="C8" s="27">
        <v>3000000</v>
      </c>
      <c r="D8" s="27">
        <v>3500000</v>
      </c>
      <c r="E8" s="27">
        <v>3800000</v>
      </c>
    </row>
    <row r="9" spans="1:5" ht="15.75" x14ac:dyDescent="0.25">
      <c r="A9" s="492" t="s">
        <v>5</v>
      </c>
      <c r="B9" s="493"/>
      <c r="C9" s="493"/>
      <c r="D9" s="493"/>
      <c r="E9" s="494"/>
    </row>
    <row r="10" spans="1:5" ht="27.75" x14ac:dyDescent="0.25">
      <c r="A10" s="44" t="s">
        <v>6</v>
      </c>
      <c r="B10" s="510" t="s">
        <v>146</v>
      </c>
      <c r="C10" s="511"/>
      <c r="D10" s="511"/>
      <c r="E10" s="512"/>
    </row>
    <row r="11" spans="1:5" ht="257.25" customHeight="1" x14ac:dyDescent="0.25">
      <c r="A11" s="46" t="s">
        <v>7</v>
      </c>
      <c r="B11" s="582" t="s">
        <v>1318</v>
      </c>
      <c r="C11" s="583"/>
      <c r="D11" s="583"/>
      <c r="E11" s="584"/>
    </row>
    <row r="12" spans="1:5" ht="42.6" customHeight="1" x14ac:dyDescent="0.25">
      <c r="A12" s="44" t="s">
        <v>8</v>
      </c>
      <c r="B12" s="495" t="s">
        <v>1289</v>
      </c>
      <c r="C12" s="508"/>
      <c r="D12" s="508"/>
      <c r="E12" s="509"/>
    </row>
    <row r="13" spans="1:5" ht="21" customHeight="1" x14ac:dyDescent="0.25">
      <c r="A13" s="47" t="s">
        <v>9</v>
      </c>
      <c r="B13" s="503" t="s">
        <v>58</v>
      </c>
      <c r="C13" s="513"/>
      <c r="D13" s="513"/>
      <c r="E13" s="504"/>
    </row>
    <row r="14" spans="1:5" ht="21" customHeight="1" x14ac:dyDescent="0.25">
      <c r="A14" s="47" t="s">
        <v>10</v>
      </c>
      <c r="B14" s="503">
        <v>60</v>
      </c>
      <c r="C14" s="513"/>
      <c r="D14" s="513"/>
      <c r="E14" s="504"/>
    </row>
    <row r="15" spans="1:5" ht="21" customHeight="1" x14ac:dyDescent="0.25">
      <c r="A15" s="47" t="s">
        <v>11</v>
      </c>
      <c r="B15" s="485">
        <v>80</v>
      </c>
      <c r="C15" s="671"/>
      <c r="D15" s="671"/>
      <c r="E15" s="486"/>
    </row>
    <row r="16" spans="1:5" ht="21" customHeight="1" x14ac:dyDescent="0.25">
      <c r="A16" s="47" t="s">
        <v>12</v>
      </c>
      <c r="B16" s="485">
        <v>70</v>
      </c>
      <c r="C16" s="671"/>
      <c r="D16" s="671"/>
      <c r="E16" s="486"/>
    </row>
    <row r="17" spans="1:5" ht="21" customHeight="1" thickBot="1" x14ac:dyDescent="0.3">
      <c r="A17" s="38" t="s">
        <v>41</v>
      </c>
      <c r="B17" s="487">
        <v>70</v>
      </c>
      <c r="C17" s="667"/>
      <c r="D17" s="667"/>
      <c r="E17" s="488"/>
    </row>
    <row r="18" spans="1:5" x14ac:dyDescent="0.25">
      <c r="A18" s="479"/>
      <c r="B18" s="480"/>
      <c r="C18" s="480"/>
      <c r="D18" s="480"/>
      <c r="E18" s="481"/>
    </row>
    <row r="19" spans="1:5" ht="44.25" customHeight="1" thickBot="1" x14ac:dyDescent="0.3">
      <c r="A19" s="710" t="s">
        <v>1290</v>
      </c>
      <c r="B19" s="711"/>
      <c r="C19" s="711"/>
      <c r="D19" s="711"/>
      <c r="E19" s="712"/>
    </row>
    <row r="21" spans="1:5" ht="15.75" thickBot="1" x14ac:dyDescent="0.3"/>
    <row r="22" spans="1:5" ht="30" x14ac:dyDescent="0.25">
      <c r="A22" s="229" t="s">
        <v>2</v>
      </c>
      <c r="B22" s="230" t="s">
        <v>3</v>
      </c>
      <c r="C22" s="231" t="s">
        <v>14</v>
      </c>
      <c r="D22" s="231" t="s">
        <v>4</v>
      </c>
      <c r="E22" s="232" t="s">
        <v>15</v>
      </c>
    </row>
    <row r="23" spans="1:5" ht="44.25" customHeight="1" thickBot="1" x14ac:dyDescent="0.3">
      <c r="A23" s="233" t="s">
        <v>1344</v>
      </c>
      <c r="B23" s="476" t="s">
        <v>1340</v>
      </c>
      <c r="C23" s="476" t="s">
        <v>1346</v>
      </c>
      <c r="D23" s="476" t="s">
        <v>1347</v>
      </c>
      <c r="E23" s="182" t="s">
        <v>1348</v>
      </c>
    </row>
    <row r="24" spans="1:5" ht="15.75" x14ac:dyDescent="0.25">
      <c r="A24" s="492" t="s">
        <v>5</v>
      </c>
      <c r="B24" s="493"/>
      <c r="C24" s="493"/>
      <c r="D24" s="493"/>
      <c r="E24" s="494"/>
    </row>
    <row r="25" spans="1:5" ht="37.5" customHeight="1" x14ac:dyDescent="0.25">
      <c r="A25" s="236" t="s">
        <v>6</v>
      </c>
      <c r="B25" s="520" t="s">
        <v>1345</v>
      </c>
      <c r="C25" s="521"/>
      <c r="D25" s="521"/>
      <c r="E25" s="522"/>
    </row>
    <row r="26" spans="1:5" ht="135" customHeight="1" x14ac:dyDescent="0.25">
      <c r="A26" s="474" t="s">
        <v>7</v>
      </c>
      <c r="B26" s="582" t="s">
        <v>1350</v>
      </c>
      <c r="C26" s="583"/>
      <c r="D26" s="583"/>
      <c r="E26" s="584"/>
    </row>
    <row r="27" spans="1:5" ht="29.25" x14ac:dyDescent="0.25">
      <c r="A27" s="236" t="s">
        <v>8</v>
      </c>
      <c r="B27" s="495" t="s">
        <v>1341</v>
      </c>
      <c r="C27" s="642"/>
      <c r="D27" s="495" t="s">
        <v>1342</v>
      </c>
      <c r="E27" s="509"/>
    </row>
    <row r="28" spans="1:5" x14ac:dyDescent="0.25">
      <c r="A28" s="237" t="s">
        <v>9</v>
      </c>
      <c r="B28" s="503" t="s">
        <v>1349</v>
      </c>
      <c r="C28" s="646"/>
      <c r="D28" s="503" t="s">
        <v>1349</v>
      </c>
      <c r="E28" s="646"/>
    </row>
    <row r="29" spans="1:5" x14ac:dyDescent="0.25">
      <c r="A29" s="237" t="s">
        <v>10</v>
      </c>
      <c r="B29" s="485">
        <v>26</v>
      </c>
      <c r="C29" s="652"/>
      <c r="D29" s="503">
        <v>15</v>
      </c>
      <c r="E29" s="504"/>
    </row>
    <row r="30" spans="1:5" x14ac:dyDescent="0.25">
      <c r="A30" s="237" t="s">
        <v>1343</v>
      </c>
      <c r="B30" s="485">
        <v>30</v>
      </c>
      <c r="C30" s="652"/>
      <c r="D30" s="514">
        <v>16</v>
      </c>
      <c r="E30" s="516"/>
    </row>
    <row r="31" spans="1:5" x14ac:dyDescent="0.25">
      <c r="A31" s="237" t="s">
        <v>11</v>
      </c>
      <c r="B31" s="485">
        <v>35</v>
      </c>
      <c r="C31" s="652"/>
      <c r="D31" s="514">
        <v>17</v>
      </c>
      <c r="E31" s="516"/>
    </row>
    <row r="32" spans="1:5" ht="15.75" thickBot="1" x14ac:dyDescent="0.3">
      <c r="A32" s="228" t="s">
        <v>12</v>
      </c>
      <c r="B32" s="487">
        <v>41</v>
      </c>
      <c r="C32" s="658"/>
      <c r="D32" s="558">
        <v>18</v>
      </c>
      <c r="E32" s="578"/>
    </row>
    <row r="33" spans="1:5" ht="48.75" customHeight="1" thickBot="1" x14ac:dyDescent="0.3">
      <c r="A33" s="713" t="s">
        <v>1351</v>
      </c>
      <c r="B33" s="714"/>
      <c r="C33" s="714"/>
      <c r="D33" s="714"/>
      <c r="E33" s="715"/>
    </row>
  </sheetData>
  <mergeCells count="29">
    <mergeCell ref="B16:E16"/>
    <mergeCell ref="B17:E17"/>
    <mergeCell ref="A1:E1"/>
    <mergeCell ref="B2:E2"/>
    <mergeCell ref="B3:E3"/>
    <mergeCell ref="A9:E9"/>
    <mergeCell ref="B10:E10"/>
    <mergeCell ref="B11:E11"/>
    <mergeCell ref="B12:E12"/>
    <mergeCell ref="B13:E13"/>
    <mergeCell ref="B14:E14"/>
    <mergeCell ref="B15:E15"/>
    <mergeCell ref="A33:E33"/>
    <mergeCell ref="B29:C29"/>
    <mergeCell ref="D29:E29"/>
    <mergeCell ref="B30:C30"/>
    <mergeCell ref="D30:E30"/>
    <mergeCell ref="B31:C31"/>
    <mergeCell ref="D31:E31"/>
    <mergeCell ref="A19:E19"/>
    <mergeCell ref="B32:C32"/>
    <mergeCell ref="D32:E32"/>
    <mergeCell ref="A24:E24"/>
    <mergeCell ref="B25:E25"/>
    <mergeCell ref="B27:C27"/>
    <mergeCell ref="D27:E27"/>
    <mergeCell ref="B26:E26"/>
    <mergeCell ref="B28:C28"/>
    <mergeCell ref="D28:E2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1586-8079-45A7-8D7E-C4B9597F4F29}">
  <dimension ref="A1:E51"/>
  <sheetViews>
    <sheetView topLeftCell="A40" workbookViewId="0">
      <selection activeCell="B44" sqref="B44:E44"/>
    </sheetView>
  </sheetViews>
  <sheetFormatPr defaultRowHeight="15" x14ac:dyDescent="0.25"/>
  <cols>
    <col min="1" max="1" width="45.28515625" style="55" customWidth="1"/>
    <col min="2" max="2" width="35.7109375" style="55" customWidth="1"/>
    <col min="3" max="3" width="20.7109375" style="55" customWidth="1"/>
    <col min="4" max="4" width="26" style="55" customWidth="1"/>
    <col min="5" max="5" width="25.7109375" style="55" customWidth="1"/>
  </cols>
  <sheetData>
    <row r="1" spans="1:5" ht="19.5" x14ac:dyDescent="0.25">
      <c r="A1" s="593" t="s">
        <v>13</v>
      </c>
      <c r="B1" s="594"/>
      <c r="C1" s="594"/>
      <c r="D1" s="594"/>
      <c r="E1" s="595"/>
    </row>
    <row r="2" spans="1:5" ht="45" x14ac:dyDescent="0.25">
      <c r="A2" s="37" t="s">
        <v>0</v>
      </c>
      <c r="B2" s="566" t="s">
        <v>87</v>
      </c>
      <c r="C2" s="567"/>
      <c r="D2" s="567"/>
      <c r="E2" s="568"/>
    </row>
    <row r="3" spans="1:5" ht="24" customHeight="1" thickBot="1" x14ac:dyDescent="0.3">
      <c r="A3" s="38" t="s">
        <v>1</v>
      </c>
      <c r="B3" s="647" t="s">
        <v>88</v>
      </c>
      <c r="C3" s="559"/>
      <c r="D3" s="559"/>
      <c r="E3" s="560"/>
    </row>
    <row r="4" spans="1:5" ht="15.75" thickBot="1" x14ac:dyDescent="0.3"/>
    <row r="5" spans="1:5" ht="39.950000000000003" customHeight="1" x14ac:dyDescent="0.25">
      <c r="A5" s="39" t="s">
        <v>2</v>
      </c>
      <c r="B5" s="40" t="s">
        <v>3</v>
      </c>
      <c r="C5" s="41" t="s">
        <v>14</v>
      </c>
      <c r="D5" s="41" t="s">
        <v>4</v>
      </c>
      <c r="E5" s="42" t="s">
        <v>15</v>
      </c>
    </row>
    <row r="6" spans="1:5" ht="20.100000000000001" customHeight="1" thickBot="1" x14ac:dyDescent="0.3">
      <c r="A6" s="43" t="s">
        <v>89</v>
      </c>
      <c r="B6" s="53" t="s">
        <v>90</v>
      </c>
      <c r="C6" s="32">
        <v>476000</v>
      </c>
      <c r="D6" s="32">
        <v>476000</v>
      </c>
      <c r="E6" s="56">
        <v>476000</v>
      </c>
    </row>
    <row r="7" spans="1:5" ht="15.95" customHeight="1" x14ac:dyDescent="0.25">
      <c r="A7" s="492" t="s">
        <v>5</v>
      </c>
      <c r="B7" s="493"/>
      <c r="C7" s="493"/>
      <c r="D7" s="493"/>
      <c r="E7" s="494"/>
    </row>
    <row r="8" spans="1:5" ht="32.25" customHeight="1" x14ac:dyDescent="0.25">
      <c r="A8" s="44" t="s">
        <v>91</v>
      </c>
      <c r="B8" s="721" t="s">
        <v>92</v>
      </c>
      <c r="C8" s="722"/>
      <c r="D8" s="722"/>
      <c r="E8" s="723"/>
    </row>
    <row r="9" spans="1:5" ht="63" customHeight="1" x14ac:dyDescent="0.25">
      <c r="A9" s="44" t="s">
        <v>7</v>
      </c>
      <c r="B9" s="510" t="s">
        <v>137</v>
      </c>
      <c r="C9" s="510"/>
      <c r="D9" s="510"/>
      <c r="E9" s="628"/>
    </row>
    <row r="10" spans="1:5" ht="42.75" customHeight="1" x14ac:dyDescent="0.25">
      <c r="A10" s="15" t="s">
        <v>93</v>
      </c>
      <c r="B10" s="719" t="s">
        <v>94</v>
      </c>
      <c r="C10" s="727"/>
      <c r="D10" s="727"/>
      <c r="E10" s="728"/>
    </row>
    <row r="11" spans="1:5" ht="24" customHeight="1" x14ac:dyDescent="0.25">
      <c r="A11" s="47" t="s">
        <v>9</v>
      </c>
      <c r="B11" s="503" t="s">
        <v>95</v>
      </c>
      <c r="C11" s="513"/>
      <c r="D11" s="513"/>
      <c r="E11" s="504"/>
    </row>
    <row r="12" spans="1:5" ht="24" customHeight="1" x14ac:dyDescent="0.25">
      <c r="A12" s="47" t="s">
        <v>10</v>
      </c>
      <c r="B12" s="503">
        <v>546</v>
      </c>
      <c r="C12" s="513"/>
      <c r="D12" s="513"/>
      <c r="E12" s="504"/>
    </row>
    <row r="13" spans="1:5" ht="24" customHeight="1" x14ac:dyDescent="0.25">
      <c r="A13" s="47" t="s">
        <v>11</v>
      </c>
      <c r="B13" s="503">
        <v>546</v>
      </c>
      <c r="C13" s="513"/>
      <c r="D13" s="513"/>
      <c r="E13" s="504"/>
    </row>
    <row r="14" spans="1:5" ht="24" customHeight="1" x14ac:dyDescent="0.25">
      <c r="A14" s="47" t="s">
        <v>12</v>
      </c>
      <c r="B14" s="503">
        <v>546</v>
      </c>
      <c r="C14" s="513"/>
      <c r="D14" s="513"/>
      <c r="E14" s="504"/>
    </row>
    <row r="15" spans="1:5" ht="24" customHeight="1" thickBot="1" x14ac:dyDescent="0.3">
      <c r="A15" s="38" t="s">
        <v>41</v>
      </c>
      <c r="B15" s="647">
        <v>546</v>
      </c>
      <c r="C15" s="559"/>
      <c r="D15" s="559"/>
      <c r="E15" s="560"/>
    </row>
    <row r="16" spans="1:5" ht="15.75" thickBot="1" x14ac:dyDescent="0.3"/>
    <row r="17" spans="1:5" ht="45" customHeight="1" thickBot="1" x14ac:dyDescent="0.3">
      <c r="A17" s="60" t="s">
        <v>1</v>
      </c>
      <c r="B17" s="716" t="s">
        <v>96</v>
      </c>
      <c r="C17" s="717"/>
      <c r="D17" s="717"/>
      <c r="E17" s="718"/>
    </row>
    <row r="18" spans="1:5" ht="39.75" customHeight="1" x14ac:dyDescent="0.25">
      <c r="A18" s="39" t="s">
        <v>2</v>
      </c>
      <c r="B18" s="40" t="s">
        <v>3</v>
      </c>
      <c r="C18" s="41" t="s">
        <v>115</v>
      </c>
      <c r="D18" s="41" t="s">
        <v>4</v>
      </c>
      <c r="E18" s="42" t="s">
        <v>15</v>
      </c>
    </row>
    <row r="19" spans="1:5" ht="51.75" thickBot="1" x14ac:dyDescent="0.3">
      <c r="A19" s="47" t="s">
        <v>97</v>
      </c>
      <c r="B19" s="22" t="s">
        <v>98</v>
      </c>
      <c r="C19" s="32">
        <v>100000</v>
      </c>
      <c r="D19" s="32">
        <v>100000</v>
      </c>
      <c r="E19" s="33">
        <v>100000</v>
      </c>
    </row>
    <row r="20" spans="1:5" ht="15.75" x14ac:dyDescent="0.25">
      <c r="A20" s="492" t="s">
        <v>5</v>
      </c>
      <c r="B20" s="493"/>
      <c r="C20" s="493"/>
      <c r="D20" s="493"/>
      <c r="E20" s="494"/>
    </row>
    <row r="21" spans="1:5" ht="55.5" customHeight="1" x14ac:dyDescent="0.25">
      <c r="A21" s="44" t="s">
        <v>91</v>
      </c>
      <c r="B21" s="719" t="s">
        <v>99</v>
      </c>
      <c r="C21" s="720"/>
      <c r="D21" s="720"/>
      <c r="E21" s="580"/>
    </row>
    <row r="22" spans="1:5" ht="84.75" customHeight="1" x14ac:dyDescent="0.25">
      <c r="A22" s="44" t="s">
        <v>7</v>
      </c>
      <c r="B22" s="561" t="s">
        <v>139</v>
      </c>
      <c r="C22" s="562"/>
      <c r="D22" s="562"/>
      <c r="E22" s="563"/>
    </row>
    <row r="23" spans="1:5" ht="24" customHeight="1" x14ac:dyDescent="0.25">
      <c r="A23" s="15" t="s">
        <v>93</v>
      </c>
      <c r="B23" s="719" t="s">
        <v>100</v>
      </c>
      <c r="C23" s="727"/>
      <c r="D23" s="727"/>
      <c r="E23" s="728"/>
    </row>
    <row r="24" spans="1:5" ht="24" customHeight="1" x14ac:dyDescent="0.25">
      <c r="A24" s="47" t="s">
        <v>9</v>
      </c>
      <c r="B24" s="503" t="s">
        <v>101</v>
      </c>
      <c r="C24" s="513"/>
      <c r="D24" s="513"/>
      <c r="E24" s="504"/>
    </row>
    <row r="25" spans="1:5" ht="24" customHeight="1" x14ac:dyDescent="0.25">
      <c r="A25" s="47" t="s">
        <v>10</v>
      </c>
      <c r="B25" s="503">
        <v>8</v>
      </c>
      <c r="C25" s="513"/>
      <c r="D25" s="513"/>
      <c r="E25" s="504"/>
    </row>
    <row r="26" spans="1:5" ht="24" customHeight="1" x14ac:dyDescent="0.25">
      <c r="A26" s="47" t="s">
        <v>11</v>
      </c>
      <c r="B26" s="503">
        <v>8</v>
      </c>
      <c r="C26" s="513"/>
      <c r="D26" s="513"/>
      <c r="E26" s="504"/>
    </row>
    <row r="27" spans="1:5" ht="24" customHeight="1" x14ac:dyDescent="0.25">
      <c r="A27" s="47" t="s">
        <v>12</v>
      </c>
      <c r="B27" s="503">
        <v>9</v>
      </c>
      <c r="C27" s="513"/>
      <c r="D27" s="513"/>
      <c r="E27" s="504"/>
    </row>
    <row r="28" spans="1:5" ht="24" customHeight="1" thickBot="1" x14ac:dyDescent="0.3">
      <c r="A28" s="38" t="s">
        <v>41</v>
      </c>
      <c r="B28" s="647">
        <v>10</v>
      </c>
      <c r="C28" s="559"/>
      <c r="D28" s="559"/>
      <c r="E28" s="560"/>
    </row>
    <row r="29" spans="1:5" ht="15.75" thickBot="1" x14ac:dyDescent="0.3"/>
    <row r="30" spans="1:5" ht="30" customHeight="1" thickBot="1" x14ac:dyDescent="0.3">
      <c r="A30" s="59" t="s">
        <v>1</v>
      </c>
      <c r="B30" s="716" t="s">
        <v>102</v>
      </c>
      <c r="C30" s="717"/>
      <c r="D30" s="717"/>
      <c r="E30" s="718"/>
    </row>
    <row r="31" spans="1:5" ht="39.950000000000003" customHeight="1" x14ac:dyDescent="0.25">
      <c r="A31" s="39" t="s">
        <v>2</v>
      </c>
      <c r="B31" s="40" t="s">
        <v>3</v>
      </c>
      <c r="C31" s="41" t="s">
        <v>115</v>
      </c>
      <c r="D31" s="41" t="s">
        <v>4</v>
      </c>
      <c r="E31" s="42" t="s">
        <v>15</v>
      </c>
    </row>
    <row r="32" spans="1:5" ht="42.75" x14ac:dyDescent="0.25">
      <c r="A32" s="43" t="s">
        <v>103</v>
      </c>
      <c r="B32" s="58" t="s">
        <v>104</v>
      </c>
      <c r="C32" s="48">
        <v>100000</v>
      </c>
      <c r="D32" s="48">
        <v>100000</v>
      </c>
      <c r="E32" s="49">
        <v>100000</v>
      </c>
    </row>
    <row r="33" spans="1:5" ht="43.5" thickBot="1" x14ac:dyDescent="0.3">
      <c r="A33" s="16" t="s">
        <v>105</v>
      </c>
      <c r="B33" s="58" t="s">
        <v>104</v>
      </c>
      <c r="C33" s="54">
        <v>480000</v>
      </c>
      <c r="D33" s="54">
        <v>480000</v>
      </c>
      <c r="E33" s="57">
        <v>480000</v>
      </c>
    </row>
    <row r="34" spans="1:5" ht="15.75" x14ac:dyDescent="0.25">
      <c r="A34" s="492" t="s">
        <v>5</v>
      </c>
      <c r="B34" s="493"/>
      <c r="C34" s="493"/>
      <c r="D34" s="493"/>
      <c r="E34" s="494"/>
    </row>
    <row r="35" spans="1:5" ht="38.25" customHeight="1" x14ac:dyDescent="0.25">
      <c r="A35" s="44" t="s">
        <v>91</v>
      </c>
      <c r="B35" s="561" t="s">
        <v>114</v>
      </c>
      <c r="C35" s="562"/>
      <c r="D35" s="562"/>
      <c r="E35" s="563"/>
    </row>
    <row r="36" spans="1:5" ht="70.5" customHeight="1" x14ac:dyDescent="0.25">
      <c r="A36" s="44" t="s">
        <v>7</v>
      </c>
      <c r="B36" s="561" t="s">
        <v>138</v>
      </c>
      <c r="C36" s="562"/>
      <c r="D36" s="562"/>
      <c r="E36" s="563"/>
    </row>
    <row r="37" spans="1:5" ht="54" customHeight="1" x14ac:dyDescent="0.25">
      <c r="A37" s="15" t="s">
        <v>93</v>
      </c>
      <c r="B37" s="495" t="s">
        <v>106</v>
      </c>
      <c r="C37" s="701"/>
      <c r="D37" s="495" t="s">
        <v>107</v>
      </c>
      <c r="E37" s="497"/>
    </row>
    <row r="38" spans="1:5" ht="24" customHeight="1" x14ac:dyDescent="0.25">
      <c r="A38" s="47" t="s">
        <v>9</v>
      </c>
      <c r="B38" s="495" t="s">
        <v>108</v>
      </c>
      <c r="C38" s="701"/>
      <c r="D38" s="495" t="s">
        <v>109</v>
      </c>
      <c r="E38" s="580"/>
    </row>
    <row r="39" spans="1:5" ht="24" customHeight="1" x14ac:dyDescent="0.25">
      <c r="A39" s="47" t="s">
        <v>10</v>
      </c>
      <c r="B39" s="503">
        <v>120</v>
      </c>
      <c r="C39" s="702"/>
      <c r="D39" s="503">
        <v>12</v>
      </c>
      <c r="E39" s="497"/>
    </row>
    <row r="40" spans="1:5" ht="24" customHeight="1" x14ac:dyDescent="0.25">
      <c r="A40" s="47" t="s">
        <v>11</v>
      </c>
      <c r="B40" s="503">
        <v>120</v>
      </c>
      <c r="C40" s="702"/>
      <c r="D40" s="503">
        <v>12</v>
      </c>
      <c r="E40" s="497"/>
    </row>
    <row r="41" spans="1:5" ht="24" customHeight="1" x14ac:dyDescent="0.25">
      <c r="A41" s="47" t="s">
        <v>12</v>
      </c>
      <c r="B41" s="503">
        <v>120</v>
      </c>
      <c r="C41" s="702"/>
      <c r="D41" s="503">
        <v>12</v>
      </c>
      <c r="E41" s="497"/>
    </row>
    <row r="42" spans="1:5" ht="24" customHeight="1" thickBot="1" x14ac:dyDescent="0.3">
      <c r="A42" s="61" t="s">
        <v>41</v>
      </c>
      <c r="B42" s="731">
        <v>120</v>
      </c>
      <c r="C42" s="732"/>
      <c r="D42" s="566">
        <v>12</v>
      </c>
      <c r="E42" s="733"/>
    </row>
    <row r="43" spans="1:5" s="36" customFormat="1" ht="16.5" thickBot="1" x14ac:dyDescent="0.3">
      <c r="A43" s="492"/>
      <c r="B43" s="493"/>
      <c r="C43" s="493"/>
      <c r="D43" s="493"/>
      <c r="E43" s="494"/>
    </row>
    <row r="44" spans="1:5" ht="44.25" customHeight="1" x14ac:dyDescent="0.25">
      <c r="A44" s="62" t="s">
        <v>116</v>
      </c>
      <c r="B44" s="668" t="s">
        <v>1305</v>
      </c>
      <c r="C44" s="669"/>
      <c r="D44" s="669"/>
      <c r="E44" s="670"/>
    </row>
    <row r="45" spans="1:5" ht="54.75" x14ac:dyDescent="0.25">
      <c r="A45" s="44" t="s">
        <v>7</v>
      </c>
      <c r="B45" s="561" t="s">
        <v>140</v>
      </c>
      <c r="C45" s="562"/>
      <c r="D45" s="562"/>
      <c r="E45" s="563"/>
    </row>
    <row r="46" spans="1:5" ht="51.75" customHeight="1" x14ac:dyDescent="0.25">
      <c r="A46" s="15" t="s">
        <v>93</v>
      </c>
      <c r="B46" s="495" t="s">
        <v>110</v>
      </c>
      <c r="C46" s="701"/>
      <c r="D46" s="495" t="s">
        <v>111</v>
      </c>
      <c r="E46" s="580"/>
    </row>
    <row r="47" spans="1:5" ht="24" customHeight="1" x14ac:dyDescent="0.25">
      <c r="A47" s="47" t="s">
        <v>9</v>
      </c>
      <c r="B47" s="495" t="s">
        <v>112</v>
      </c>
      <c r="C47" s="724"/>
      <c r="D47" s="495" t="s">
        <v>113</v>
      </c>
      <c r="E47" s="509"/>
    </row>
    <row r="48" spans="1:5" ht="24" customHeight="1" x14ac:dyDescent="0.25">
      <c r="A48" s="47" t="s">
        <v>10</v>
      </c>
      <c r="B48" s="520">
        <v>2</v>
      </c>
      <c r="C48" s="729"/>
      <c r="D48" s="503">
        <v>663</v>
      </c>
      <c r="E48" s="730"/>
    </row>
    <row r="49" spans="1:5" ht="24" customHeight="1" x14ac:dyDescent="0.25">
      <c r="A49" s="47" t="s">
        <v>11</v>
      </c>
      <c r="B49" s="520">
        <v>2</v>
      </c>
      <c r="C49" s="729"/>
      <c r="D49" s="503">
        <v>670</v>
      </c>
      <c r="E49" s="730"/>
    </row>
    <row r="50" spans="1:5" ht="24" customHeight="1" x14ac:dyDescent="0.25">
      <c r="A50" s="47" t="s">
        <v>12</v>
      </c>
      <c r="B50" s="520">
        <v>2</v>
      </c>
      <c r="C50" s="729"/>
      <c r="D50" s="503">
        <v>680</v>
      </c>
      <c r="E50" s="730"/>
    </row>
    <row r="51" spans="1:5" ht="24" customHeight="1" thickBot="1" x14ac:dyDescent="0.3">
      <c r="A51" s="38" t="s">
        <v>41</v>
      </c>
      <c r="B51" s="644">
        <v>2</v>
      </c>
      <c r="C51" s="725"/>
      <c r="D51" s="647">
        <v>690</v>
      </c>
      <c r="E51" s="726"/>
    </row>
  </sheetData>
  <mergeCells count="53">
    <mergeCell ref="B25:E25"/>
    <mergeCell ref="B26:E26"/>
    <mergeCell ref="B27:E27"/>
    <mergeCell ref="B28:E28"/>
    <mergeCell ref="A43:E43"/>
    <mergeCell ref="B40:C40"/>
    <mergeCell ref="D40:E40"/>
    <mergeCell ref="B41:C41"/>
    <mergeCell ref="D41:E41"/>
    <mergeCell ref="B42:C42"/>
    <mergeCell ref="D42:E42"/>
    <mergeCell ref="B37:C37"/>
    <mergeCell ref="D37:E37"/>
    <mergeCell ref="B38:C38"/>
    <mergeCell ref="D38:E38"/>
    <mergeCell ref="B39:C39"/>
    <mergeCell ref="B51:C51"/>
    <mergeCell ref="D51:E51"/>
    <mergeCell ref="B10:E10"/>
    <mergeCell ref="B11:E11"/>
    <mergeCell ref="B12:E12"/>
    <mergeCell ref="B13:E13"/>
    <mergeCell ref="B14:E14"/>
    <mergeCell ref="B15:E15"/>
    <mergeCell ref="B23:E23"/>
    <mergeCell ref="B24:E24"/>
    <mergeCell ref="B48:C48"/>
    <mergeCell ref="D48:E48"/>
    <mergeCell ref="B49:C49"/>
    <mergeCell ref="D49:E49"/>
    <mergeCell ref="B50:C50"/>
    <mergeCell ref="D50:E50"/>
    <mergeCell ref="B44:E44"/>
    <mergeCell ref="B45:E45"/>
    <mergeCell ref="B46:C46"/>
    <mergeCell ref="D46:E46"/>
    <mergeCell ref="B47:C47"/>
    <mergeCell ref="D47:E47"/>
    <mergeCell ref="D39:E39"/>
    <mergeCell ref="B30:E30"/>
    <mergeCell ref="A34:E34"/>
    <mergeCell ref="B35:E35"/>
    <mergeCell ref="B36:E36"/>
    <mergeCell ref="B17:E17"/>
    <mergeCell ref="A20:E20"/>
    <mergeCell ref="B21:E21"/>
    <mergeCell ref="B22:E22"/>
    <mergeCell ref="A1:E1"/>
    <mergeCell ref="B2:E2"/>
    <mergeCell ref="B3:E3"/>
    <mergeCell ref="A7:E7"/>
    <mergeCell ref="B8:E8"/>
    <mergeCell ref="B9:E9"/>
  </mergeCells>
  <dataValidations count="1">
    <dataValidation type="list" allowBlank="1" showInputMessage="1" showErrorMessage="1" promptTitle="Naziv tijela" prompt="Naziv tijela" sqref="B2:E2" xr:uid="{5CFD9E8A-6811-460C-9651-6942F43A871A}">
      <formula1>#REF!</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E100-B510-4335-AA25-FD8836414E05}">
  <dimension ref="A1:E15"/>
  <sheetViews>
    <sheetView workbookViewId="0">
      <selection activeCell="K13" sqref="K13"/>
    </sheetView>
  </sheetViews>
  <sheetFormatPr defaultRowHeight="15" x14ac:dyDescent="0.25"/>
  <cols>
    <col min="1" max="1" width="45.28515625" customWidth="1"/>
    <col min="2" max="2" width="35.7109375" customWidth="1"/>
    <col min="3" max="3" width="20.7109375" customWidth="1"/>
    <col min="4" max="4" width="26" customWidth="1"/>
    <col min="5" max="5" width="25.7109375" customWidth="1"/>
  </cols>
  <sheetData>
    <row r="1" spans="1:5" ht="19.5" x14ac:dyDescent="0.25">
      <c r="A1" s="593" t="s">
        <v>13</v>
      </c>
      <c r="B1" s="594"/>
      <c r="C1" s="594"/>
      <c r="D1" s="594"/>
      <c r="E1" s="595"/>
    </row>
    <row r="2" spans="1:5" ht="45" x14ac:dyDescent="0.25">
      <c r="A2" s="1" t="s">
        <v>0</v>
      </c>
      <c r="B2" s="566" t="s">
        <v>16</v>
      </c>
      <c r="C2" s="567"/>
      <c r="D2" s="567"/>
      <c r="E2" s="568"/>
    </row>
    <row r="3" spans="1:5" ht="20.100000000000001" customHeight="1" thickBot="1" x14ac:dyDescent="0.3">
      <c r="A3" s="2" t="s">
        <v>1</v>
      </c>
      <c r="B3" s="596">
        <v>43214</v>
      </c>
      <c r="C3" s="597"/>
      <c r="D3" s="597"/>
      <c r="E3" s="598"/>
    </row>
    <row r="4" spans="1:5" ht="15.75" thickBot="1" x14ac:dyDescent="0.3"/>
    <row r="5" spans="1:5" ht="30" x14ac:dyDescent="0.25">
      <c r="A5" s="3" t="s">
        <v>2</v>
      </c>
      <c r="B5" s="4" t="s">
        <v>3</v>
      </c>
      <c r="C5" s="5" t="s">
        <v>14</v>
      </c>
      <c r="D5" s="5" t="s">
        <v>4</v>
      </c>
      <c r="E5" s="6" t="s">
        <v>15</v>
      </c>
    </row>
    <row r="6" spans="1:5" ht="38.25" customHeight="1" thickBot="1" x14ac:dyDescent="0.3">
      <c r="A6" s="7" t="s">
        <v>17</v>
      </c>
      <c r="B6" s="9" t="s">
        <v>18</v>
      </c>
      <c r="C6" s="12">
        <v>3799729</v>
      </c>
      <c r="D6" s="12">
        <v>5000000</v>
      </c>
      <c r="E6" s="13">
        <v>5000000</v>
      </c>
    </row>
    <row r="7" spans="1:5" ht="33" customHeight="1" x14ac:dyDescent="0.25">
      <c r="A7" s="492" t="s">
        <v>5</v>
      </c>
      <c r="B7" s="493"/>
      <c r="C7" s="493"/>
      <c r="D7" s="493"/>
      <c r="E7" s="494"/>
    </row>
    <row r="8" spans="1:5" ht="27.75" x14ac:dyDescent="0.25">
      <c r="A8" s="8" t="s">
        <v>6</v>
      </c>
      <c r="B8" s="521" t="s">
        <v>19</v>
      </c>
      <c r="C8" s="521"/>
      <c r="D8" s="521"/>
      <c r="E8" s="522"/>
    </row>
    <row r="9" spans="1:5" ht="105" customHeight="1" x14ac:dyDescent="0.25">
      <c r="A9" s="10" t="s">
        <v>7</v>
      </c>
      <c r="B9" s="599" t="s">
        <v>1301</v>
      </c>
      <c r="C9" s="599"/>
      <c r="D9" s="599"/>
      <c r="E9" s="600"/>
    </row>
    <row r="10" spans="1:5" ht="29.25" x14ac:dyDescent="0.25">
      <c r="A10" s="8" t="s">
        <v>8</v>
      </c>
      <c r="B10" s="495" t="s">
        <v>20</v>
      </c>
      <c r="C10" s="508"/>
      <c r="D10" s="508"/>
      <c r="E10" s="509"/>
    </row>
    <row r="11" spans="1:5" ht="21" customHeight="1" x14ac:dyDescent="0.25">
      <c r="A11" s="11" t="s">
        <v>9</v>
      </c>
      <c r="B11" s="503" t="s">
        <v>21</v>
      </c>
      <c r="C11" s="513"/>
      <c r="D11" s="513"/>
      <c r="E11" s="504"/>
    </row>
    <row r="12" spans="1:5" ht="21" customHeight="1" x14ac:dyDescent="0.25">
      <c r="A12" s="11" t="s">
        <v>10</v>
      </c>
      <c r="B12" s="503">
        <v>13.1</v>
      </c>
      <c r="C12" s="513"/>
      <c r="D12" s="513"/>
      <c r="E12" s="504"/>
    </row>
    <row r="13" spans="1:5" ht="21" customHeight="1" x14ac:dyDescent="0.25">
      <c r="A13" s="11" t="s">
        <v>11</v>
      </c>
      <c r="B13" s="503">
        <v>13.2</v>
      </c>
      <c r="C13" s="513"/>
      <c r="D13" s="513"/>
      <c r="E13" s="504"/>
    </row>
    <row r="14" spans="1:5" ht="21" customHeight="1" x14ac:dyDescent="0.25">
      <c r="A14" s="11" t="s">
        <v>12</v>
      </c>
      <c r="B14" s="503">
        <v>13.3</v>
      </c>
      <c r="C14" s="513"/>
      <c r="D14" s="513"/>
      <c r="E14" s="504"/>
    </row>
    <row r="15" spans="1:5" ht="21" customHeight="1" thickBot="1" x14ac:dyDescent="0.3">
      <c r="A15" s="2" t="s">
        <v>41</v>
      </c>
      <c r="B15" s="647">
        <v>13.4</v>
      </c>
      <c r="C15" s="559"/>
      <c r="D15" s="559"/>
      <c r="E15" s="560"/>
    </row>
  </sheetData>
  <mergeCells count="12">
    <mergeCell ref="B11:E11"/>
    <mergeCell ref="B12:E12"/>
    <mergeCell ref="B13:E13"/>
    <mergeCell ref="B14:E14"/>
    <mergeCell ref="B15:E15"/>
    <mergeCell ref="B9:E9"/>
    <mergeCell ref="B10:E10"/>
    <mergeCell ref="A1:E1"/>
    <mergeCell ref="B2:E2"/>
    <mergeCell ref="B3:E3"/>
    <mergeCell ref="A7:E7"/>
    <mergeCell ref="B8:E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926BD-9E8F-420F-AB0F-3B5B59D4C467}">
  <dimension ref="A1:E86"/>
  <sheetViews>
    <sheetView zoomScale="80" zoomScaleNormal="80" workbookViewId="0">
      <selection activeCell="A7" sqref="A7"/>
    </sheetView>
  </sheetViews>
  <sheetFormatPr defaultRowHeight="15" x14ac:dyDescent="0.25"/>
  <cols>
    <col min="1" max="1" width="45.7109375" style="196" customWidth="1"/>
    <col min="2" max="5" width="30.7109375" style="196" customWidth="1"/>
  </cols>
  <sheetData>
    <row r="1" spans="1:5" ht="19.5" x14ac:dyDescent="0.25">
      <c r="A1" s="593" t="s">
        <v>1334</v>
      </c>
      <c r="B1" s="594"/>
      <c r="C1" s="594"/>
      <c r="D1" s="594"/>
      <c r="E1" s="595"/>
    </row>
    <row r="2" spans="1:5" ht="45" x14ac:dyDescent="0.25">
      <c r="A2" s="197" t="s">
        <v>0</v>
      </c>
      <c r="B2" s="566" t="s">
        <v>723</v>
      </c>
      <c r="C2" s="567"/>
      <c r="D2" s="567"/>
      <c r="E2" s="568"/>
    </row>
    <row r="3" spans="1:5" ht="15.75" thickBot="1" x14ac:dyDescent="0.3">
      <c r="A3" s="228" t="s">
        <v>1</v>
      </c>
      <c r="B3" s="734">
        <v>4005</v>
      </c>
      <c r="C3" s="734"/>
      <c r="D3" s="734"/>
      <c r="E3" s="735"/>
    </row>
    <row r="4" spans="1:5" ht="15.75" thickBot="1" x14ac:dyDescent="0.3">
      <c r="A4" s="291"/>
      <c r="B4" s="291"/>
      <c r="C4" s="291"/>
      <c r="D4" s="291"/>
      <c r="E4" s="291"/>
    </row>
    <row r="5" spans="1:5" ht="30" x14ac:dyDescent="0.25">
      <c r="A5" s="229" t="s">
        <v>2</v>
      </c>
      <c r="B5" s="230" t="s">
        <v>3</v>
      </c>
      <c r="C5" s="231" t="s">
        <v>14</v>
      </c>
      <c r="D5" s="231" t="s">
        <v>4</v>
      </c>
      <c r="E5" s="232" t="s">
        <v>15</v>
      </c>
    </row>
    <row r="6" spans="1:5" ht="24" customHeight="1" x14ac:dyDescent="0.25">
      <c r="A6" s="15" t="s">
        <v>724</v>
      </c>
      <c r="B6" s="22" t="s">
        <v>161</v>
      </c>
      <c r="C6" s="182">
        <v>17769000</v>
      </c>
      <c r="D6" s="182">
        <v>17769000</v>
      </c>
      <c r="E6" s="182">
        <v>17769000</v>
      </c>
    </row>
    <row r="7" spans="1:5" ht="29.25" customHeight="1" thickBot="1" x14ac:dyDescent="0.3">
      <c r="A7" s="228" t="s">
        <v>1335</v>
      </c>
      <c r="B7" s="292" t="s">
        <v>725</v>
      </c>
      <c r="C7" s="280">
        <v>2506000</v>
      </c>
      <c r="D7" s="280">
        <v>2506000</v>
      </c>
      <c r="E7" s="280">
        <v>2506000</v>
      </c>
    </row>
    <row r="8" spans="1:5" ht="16.5" thickBot="1" x14ac:dyDescent="0.3">
      <c r="A8" s="492" t="s">
        <v>5</v>
      </c>
      <c r="B8" s="493"/>
      <c r="C8" s="493"/>
      <c r="D8" s="493"/>
      <c r="E8" s="494"/>
    </row>
    <row r="9" spans="1:5" ht="27.75" x14ac:dyDescent="0.25">
      <c r="A9" s="62" t="s">
        <v>6</v>
      </c>
      <c r="B9" s="520" t="s">
        <v>1291</v>
      </c>
      <c r="C9" s="521"/>
      <c r="D9" s="521"/>
      <c r="E9" s="522"/>
    </row>
    <row r="10" spans="1:5" ht="323.45" customHeight="1" x14ac:dyDescent="0.25">
      <c r="A10" s="236" t="s">
        <v>7</v>
      </c>
      <c r="B10" s="510" t="s">
        <v>1292</v>
      </c>
      <c r="C10" s="511"/>
      <c r="D10" s="511"/>
      <c r="E10" s="512"/>
    </row>
    <row r="11" spans="1:5" ht="29.25" x14ac:dyDescent="0.25">
      <c r="A11" s="282" t="s">
        <v>8</v>
      </c>
      <c r="B11" s="495" t="s">
        <v>727</v>
      </c>
      <c r="C11" s="642"/>
      <c r="D11" s="495"/>
      <c r="E11" s="509"/>
    </row>
    <row r="12" spans="1:5" ht="21" customHeight="1" x14ac:dyDescent="0.25">
      <c r="A12" s="237" t="s">
        <v>9</v>
      </c>
      <c r="B12" s="495" t="s">
        <v>58</v>
      </c>
      <c r="C12" s="642"/>
      <c r="D12" s="495"/>
      <c r="E12" s="504"/>
    </row>
    <row r="13" spans="1:5" ht="21" customHeight="1" x14ac:dyDescent="0.25">
      <c r="A13" s="237" t="s">
        <v>10</v>
      </c>
      <c r="B13" s="503">
        <v>10</v>
      </c>
      <c r="C13" s="646"/>
      <c r="D13" s="736">
        <v>218656</v>
      </c>
      <c r="E13" s="737"/>
    </row>
    <row r="14" spans="1:5" ht="21" customHeight="1" x14ac:dyDescent="0.25">
      <c r="A14" s="237" t="s">
        <v>11</v>
      </c>
      <c r="B14" s="503">
        <v>12</v>
      </c>
      <c r="C14" s="646"/>
      <c r="D14" s="736">
        <v>200000</v>
      </c>
      <c r="E14" s="737"/>
    </row>
    <row r="15" spans="1:5" ht="21" customHeight="1" x14ac:dyDescent="0.25">
      <c r="A15" s="237" t="s">
        <v>12</v>
      </c>
      <c r="B15" s="503">
        <v>12</v>
      </c>
      <c r="C15" s="646"/>
      <c r="D15" s="736">
        <v>200000</v>
      </c>
      <c r="E15" s="737"/>
    </row>
    <row r="16" spans="1:5" ht="21" customHeight="1" thickBot="1" x14ac:dyDescent="0.3">
      <c r="A16" s="228" t="s">
        <v>41</v>
      </c>
      <c r="B16" s="647">
        <v>12</v>
      </c>
      <c r="C16" s="648"/>
      <c r="D16" s="738">
        <v>200000</v>
      </c>
      <c r="E16" s="739"/>
    </row>
    <row r="17" spans="1:5" ht="15.75" thickBot="1" x14ac:dyDescent="0.3"/>
    <row r="18" spans="1:5" ht="15.75" x14ac:dyDescent="0.25">
      <c r="A18" s="492" t="s">
        <v>5</v>
      </c>
      <c r="B18" s="493"/>
      <c r="C18" s="493"/>
      <c r="D18" s="493"/>
      <c r="E18" s="494"/>
    </row>
    <row r="19" spans="1:5" ht="27.75" x14ac:dyDescent="0.25">
      <c r="A19" s="236" t="s">
        <v>6</v>
      </c>
      <c r="B19" s="520" t="s">
        <v>726</v>
      </c>
      <c r="C19" s="521"/>
      <c r="D19" s="521"/>
      <c r="E19" s="522"/>
    </row>
    <row r="20" spans="1:5" ht="54.75" x14ac:dyDescent="0.25">
      <c r="A20" s="236" t="s">
        <v>7</v>
      </c>
      <c r="B20" s="510" t="s">
        <v>1302</v>
      </c>
      <c r="C20" s="511"/>
      <c r="D20" s="511"/>
      <c r="E20" s="512"/>
    </row>
    <row r="21" spans="1:5" ht="29.25" x14ac:dyDescent="0.25">
      <c r="A21" s="282" t="s">
        <v>8</v>
      </c>
      <c r="B21" s="495" t="s">
        <v>1286</v>
      </c>
      <c r="C21" s="508"/>
      <c r="D21" s="508"/>
      <c r="E21" s="509"/>
    </row>
    <row r="22" spans="1:5" ht="21" customHeight="1" x14ac:dyDescent="0.25">
      <c r="A22" s="237" t="s">
        <v>9</v>
      </c>
      <c r="B22" s="495" t="s">
        <v>1285</v>
      </c>
      <c r="C22" s="508"/>
      <c r="D22" s="508"/>
      <c r="E22" s="509"/>
    </row>
    <row r="23" spans="1:5" ht="21" customHeight="1" x14ac:dyDescent="0.25">
      <c r="A23" s="237" t="s">
        <v>10</v>
      </c>
      <c r="B23" s="663">
        <v>7567153</v>
      </c>
      <c r="C23" s="740"/>
      <c r="D23" s="740"/>
      <c r="E23" s="741"/>
    </row>
    <row r="24" spans="1:5" ht="21" customHeight="1" x14ac:dyDescent="0.25">
      <c r="A24" s="237" t="s">
        <v>11</v>
      </c>
      <c r="B24" s="618">
        <v>7569000</v>
      </c>
      <c r="C24" s="619"/>
      <c r="D24" s="619"/>
      <c r="E24" s="620"/>
    </row>
    <row r="25" spans="1:5" ht="21" customHeight="1" x14ac:dyDescent="0.25">
      <c r="A25" s="237" t="s">
        <v>12</v>
      </c>
      <c r="B25" s="618">
        <v>7569000</v>
      </c>
      <c r="C25" s="619"/>
      <c r="D25" s="619"/>
      <c r="E25" s="620"/>
    </row>
    <row r="26" spans="1:5" ht="21" customHeight="1" thickBot="1" x14ac:dyDescent="0.3">
      <c r="A26" s="228" t="s">
        <v>41</v>
      </c>
      <c r="B26" s="621">
        <v>7596000</v>
      </c>
      <c r="C26" s="622"/>
      <c r="D26" s="622"/>
      <c r="E26" s="623"/>
    </row>
    <row r="27" spans="1:5" ht="15.75" thickBot="1" x14ac:dyDescent="0.3"/>
    <row r="28" spans="1:5" ht="15.75" x14ac:dyDescent="0.25">
      <c r="A28" s="492" t="s">
        <v>5</v>
      </c>
      <c r="B28" s="493"/>
      <c r="C28" s="493"/>
      <c r="D28" s="493"/>
      <c r="E28" s="494"/>
    </row>
    <row r="29" spans="1:5" ht="27.75" x14ac:dyDescent="0.25">
      <c r="A29" s="236" t="s">
        <v>6</v>
      </c>
      <c r="B29" s="520" t="s">
        <v>1295</v>
      </c>
      <c r="C29" s="521"/>
      <c r="D29" s="521"/>
      <c r="E29" s="522"/>
    </row>
    <row r="30" spans="1:5" ht="54.75" x14ac:dyDescent="0.25">
      <c r="A30" s="236" t="s">
        <v>7</v>
      </c>
      <c r="B30" s="520" t="s">
        <v>1293</v>
      </c>
      <c r="C30" s="521"/>
      <c r="D30" s="521"/>
      <c r="E30" s="522"/>
    </row>
    <row r="31" spans="1:5" ht="29.25" x14ac:dyDescent="0.25">
      <c r="A31" s="282" t="s">
        <v>8</v>
      </c>
      <c r="B31" s="495" t="s">
        <v>728</v>
      </c>
      <c r="C31" s="508"/>
      <c r="D31" s="508"/>
      <c r="E31" s="509"/>
    </row>
    <row r="32" spans="1:5" ht="34.9" customHeight="1" x14ac:dyDescent="0.25">
      <c r="A32" s="237" t="s">
        <v>9</v>
      </c>
      <c r="B32" s="503" t="s">
        <v>729</v>
      </c>
      <c r="C32" s="646"/>
      <c r="D32" s="495"/>
      <c r="E32" s="504"/>
    </row>
    <row r="33" spans="1:5" ht="21" customHeight="1" x14ac:dyDescent="0.25">
      <c r="A33" s="237" t="s">
        <v>10</v>
      </c>
      <c r="B33" s="503">
        <v>24</v>
      </c>
      <c r="C33" s="646"/>
      <c r="D33" s="514">
        <v>1099598</v>
      </c>
      <c r="E33" s="516"/>
    </row>
    <row r="34" spans="1:5" ht="21" customHeight="1" x14ac:dyDescent="0.25">
      <c r="A34" s="237" t="s">
        <v>11</v>
      </c>
      <c r="B34" s="503">
        <v>24</v>
      </c>
      <c r="C34" s="646"/>
      <c r="D34" s="514">
        <v>1260000</v>
      </c>
      <c r="E34" s="516"/>
    </row>
    <row r="35" spans="1:5" ht="21" customHeight="1" x14ac:dyDescent="0.25">
      <c r="A35" s="237" t="s">
        <v>12</v>
      </c>
      <c r="B35" s="503">
        <v>24</v>
      </c>
      <c r="C35" s="646"/>
      <c r="D35" s="514">
        <v>1260000</v>
      </c>
      <c r="E35" s="516"/>
    </row>
    <row r="36" spans="1:5" ht="21" customHeight="1" thickBot="1" x14ac:dyDescent="0.3">
      <c r="A36" s="228" t="s">
        <v>41</v>
      </c>
      <c r="B36" s="647">
        <v>24</v>
      </c>
      <c r="C36" s="648"/>
      <c r="D36" s="558">
        <v>1260000</v>
      </c>
      <c r="E36" s="578"/>
    </row>
    <row r="37" spans="1:5" s="196" customFormat="1" ht="24" customHeight="1" thickBot="1" x14ac:dyDescent="0.3">
      <c r="A37" s="470"/>
      <c r="B37" s="241"/>
      <c r="C37" s="241"/>
      <c r="D37" s="471"/>
      <c r="E37" s="472"/>
    </row>
    <row r="38" spans="1:5" ht="15.75" x14ac:dyDescent="0.25">
      <c r="A38" s="492" t="s">
        <v>5</v>
      </c>
      <c r="B38" s="493"/>
      <c r="C38" s="493"/>
      <c r="D38" s="493"/>
      <c r="E38" s="494"/>
    </row>
    <row r="39" spans="1:5" ht="27.75" x14ac:dyDescent="0.25">
      <c r="A39" s="236" t="s">
        <v>6</v>
      </c>
      <c r="B39" s="520" t="s">
        <v>1294</v>
      </c>
      <c r="C39" s="521"/>
      <c r="D39" s="521"/>
      <c r="E39" s="522"/>
    </row>
    <row r="40" spans="1:5" ht="54.75" x14ac:dyDescent="0.25">
      <c r="A40" s="236" t="s">
        <v>7</v>
      </c>
      <c r="B40" s="520" t="s">
        <v>1287</v>
      </c>
      <c r="C40" s="521"/>
      <c r="D40" s="521"/>
      <c r="E40" s="522"/>
    </row>
    <row r="41" spans="1:5" ht="29.25" x14ac:dyDescent="0.25">
      <c r="A41" s="310" t="s">
        <v>8</v>
      </c>
      <c r="B41" s="495" t="s">
        <v>728</v>
      </c>
      <c r="C41" s="508"/>
      <c r="D41" s="508"/>
      <c r="E41" s="509"/>
    </row>
    <row r="42" spans="1:5" ht="21" customHeight="1" x14ac:dyDescent="0.25">
      <c r="A42" s="237" t="s">
        <v>9</v>
      </c>
      <c r="B42" s="503" t="s">
        <v>729</v>
      </c>
      <c r="C42" s="646"/>
      <c r="D42" s="495"/>
      <c r="E42" s="504"/>
    </row>
    <row r="43" spans="1:5" ht="21" customHeight="1" x14ac:dyDescent="0.25">
      <c r="A43" s="237" t="s">
        <v>10</v>
      </c>
      <c r="B43" s="503">
        <v>0</v>
      </c>
      <c r="C43" s="646"/>
      <c r="D43" s="514">
        <v>0</v>
      </c>
      <c r="E43" s="516"/>
    </row>
    <row r="44" spans="1:5" ht="21" customHeight="1" x14ac:dyDescent="0.25">
      <c r="A44" s="237" t="s">
        <v>11</v>
      </c>
      <c r="B44" s="503">
        <v>1</v>
      </c>
      <c r="C44" s="646"/>
      <c r="D44" s="514">
        <v>150000</v>
      </c>
      <c r="E44" s="516"/>
    </row>
    <row r="45" spans="1:5" ht="21" customHeight="1" x14ac:dyDescent="0.25">
      <c r="A45" s="237" t="s">
        <v>12</v>
      </c>
      <c r="B45" s="503">
        <v>1</v>
      </c>
      <c r="C45" s="646"/>
      <c r="D45" s="514">
        <v>150000</v>
      </c>
      <c r="E45" s="516"/>
    </row>
    <row r="46" spans="1:5" ht="21" customHeight="1" thickBot="1" x14ac:dyDescent="0.3">
      <c r="A46" s="228" t="s">
        <v>41</v>
      </c>
      <c r="B46" s="647">
        <v>1</v>
      </c>
      <c r="C46" s="648"/>
      <c r="D46" s="558">
        <v>150000</v>
      </c>
      <c r="E46" s="578"/>
    </row>
    <row r="47" spans="1:5" s="196" customFormat="1" ht="21" customHeight="1" thickBot="1" x14ac:dyDescent="0.3">
      <c r="A47" s="470"/>
      <c r="B47" s="241"/>
      <c r="C47" s="241"/>
      <c r="D47" s="471"/>
      <c r="E47" s="472"/>
    </row>
    <row r="48" spans="1:5" s="196" customFormat="1" ht="15.75" x14ac:dyDescent="0.25">
      <c r="A48" s="492" t="s">
        <v>5</v>
      </c>
      <c r="B48" s="493"/>
      <c r="C48" s="493"/>
      <c r="D48" s="493"/>
      <c r="E48" s="494"/>
    </row>
    <row r="49" spans="1:5" s="196" customFormat="1" ht="27.75" x14ac:dyDescent="0.25">
      <c r="A49" s="236" t="s">
        <v>6</v>
      </c>
      <c r="B49" s="520" t="s">
        <v>1296</v>
      </c>
      <c r="C49" s="521"/>
      <c r="D49" s="521"/>
      <c r="E49" s="522"/>
    </row>
    <row r="50" spans="1:5" s="196" customFormat="1" ht="54.75" x14ac:dyDescent="0.25">
      <c r="A50" s="236" t="s">
        <v>7</v>
      </c>
      <c r="B50" s="520" t="s">
        <v>1288</v>
      </c>
      <c r="C50" s="521"/>
      <c r="D50" s="521"/>
      <c r="E50" s="522"/>
    </row>
    <row r="51" spans="1:5" s="196" customFormat="1" ht="29.25" x14ac:dyDescent="0.25">
      <c r="A51" s="310" t="s">
        <v>8</v>
      </c>
      <c r="B51" s="495" t="s">
        <v>728</v>
      </c>
      <c r="C51" s="508"/>
      <c r="D51" s="508"/>
      <c r="E51" s="509"/>
    </row>
    <row r="52" spans="1:5" s="196" customFormat="1" ht="21" customHeight="1" x14ac:dyDescent="0.25">
      <c r="A52" s="237" t="s">
        <v>9</v>
      </c>
      <c r="B52" s="503" t="s">
        <v>729</v>
      </c>
      <c r="C52" s="646"/>
      <c r="D52" s="495"/>
      <c r="E52" s="504"/>
    </row>
    <row r="53" spans="1:5" s="196" customFormat="1" ht="21" customHeight="1" x14ac:dyDescent="0.25">
      <c r="A53" s="237" t="s">
        <v>10</v>
      </c>
      <c r="B53" s="503">
        <v>0</v>
      </c>
      <c r="C53" s="646"/>
      <c r="D53" s="514">
        <v>0</v>
      </c>
      <c r="E53" s="516"/>
    </row>
    <row r="54" spans="1:5" s="196" customFormat="1" ht="21" customHeight="1" x14ac:dyDescent="0.25">
      <c r="A54" s="237" t="s">
        <v>11</v>
      </c>
      <c r="B54" s="503">
        <v>1</v>
      </c>
      <c r="C54" s="646"/>
      <c r="D54" s="514">
        <v>350000</v>
      </c>
      <c r="E54" s="516"/>
    </row>
    <row r="55" spans="1:5" s="196" customFormat="1" ht="21" customHeight="1" x14ac:dyDescent="0.25">
      <c r="A55" s="237" t="s">
        <v>12</v>
      </c>
      <c r="B55" s="503">
        <v>1</v>
      </c>
      <c r="C55" s="646"/>
      <c r="D55" s="514">
        <v>350000</v>
      </c>
      <c r="E55" s="516"/>
    </row>
    <row r="56" spans="1:5" s="196" customFormat="1" ht="21" customHeight="1" thickBot="1" x14ac:dyDescent="0.3">
      <c r="A56" s="228" t="s">
        <v>41</v>
      </c>
      <c r="B56" s="647">
        <v>1</v>
      </c>
      <c r="C56" s="648"/>
      <c r="D56" s="558">
        <v>350000</v>
      </c>
      <c r="E56" s="578"/>
    </row>
    <row r="57" spans="1:5" ht="24" customHeight="1" thickBot="1" x14ac:dyDescent="0.3"/>
    <row r="58" spans="1:5" ht="15.75" x14ac:dyDescent="0.25">
      <c r="A58" s="492" t="s">
        <v>5</v>
      </c>
      <c r="B58" s="493"/>
      <c r="C58" s="493"/>
      <c r="D58" s="493"/>
      <c r="E58" s="494"/>
    </row>
    <row r="59" spans="1:5" ht="27.75" x14ac:dyDescent="0.25">
      <c r="A59" s="236" t="s">
        <v>6</v>
      </c>
      <c r="B59" s="520" t="s">
        <v>1296</v>
      </c>
      <c r="C59" s="521"/>
      <c r="D59" s="521"/>
      <c r="E59" s="522"/>
    </row>
    <row r="60" spans="1:5" ht="54.75" x14ac:dyDescent="0.25">
      <c r="A60" s="236" t="s">
        <v>7</v>
      </c>
      <c r="B60" s="520" t="s">
        <v>1297</v>
      </c>
      <c r="C60" s="521"/>
      <c r="D60" s="521"/>
      <c r="E60" s="522"/>
    </row>
    <row r="61" spans="1:5" ht="29.25" x14ac:dyDescent="0.25">
      <c r="A61" s="282" t="s">
        <v>8</v>
      </c>
      <c r="B61" s="495" t="s">
        <v>728</v>
      </c>
      <c r="C61" s="508"/>
      <c r="D61" s="508"/>
      <c r="E61" s="509"/>
    </row>
    <row r="62" spans="1:5" ht="21" customHeight="1" x14ac:dyDescent="0.25">
      <c r="A62" s="237" t="s">
        <v>9</v>
      </c>
      <c r="B62" s="503" t="s">
        <v>729</v>
      </c>
      <c r="C62" s="646"/>
      <c r="D62" s="495"/>
      <c r="E62" s="504"/>
    </row>
    <row r="63" spans="1:5" ht="21" customHeight="1" x14ac:dyDescent="0.25">
      <c r="A63" s="237" t="s">
        <v>10</v>
      </c>
      <c r="B63" s="503">
        <v>1</v>
      </c>
      <c r="C63" s="646"/>
      <c r="D63" s="514">
        <v>200000</v>
      </c>
      <c r="E63" s="516"/>
    </row>
    <row r="64" spans="1:5" ht="21" customHeight="1" x14ac:dyDescent="0.25">
      <c r="A64" s="237" t="s">
        <v>11</v>
      </c>
      <c r="B64" s="503">
        <v>1</v>
      </c>
      <c r="C64" s="646"/>
      <c r="D64" s="514">
        <v>350000</v>
      </c>
      <c r="E64" s="516"/>
    </row>
    <row r="65" spans="1:5" ht="21" customHeight="1" x14ac:dyDescent="0.25">
      <c r="A65" s="237" t="s">
        <v>12</v>
      </c>
      <c r="B65" s="503">
        <v>1</v>
      </c>
      <c r="C65" s="646"/>
      <c r="D65" s="514">
        <v>350000</v>
      </c>
      <c r="E65" s="516"/>
    </row>
    <row r="66" spans="1:5" ht="21" customHeight="1" thickBot="1" x14ac:dyDescent="0.3">
      <c r="A66" s="228" t="s">
        <v>41</v>
      </c>
      <c r="B66" s="647">
        <v>1</v>
      </c>
      <c r="C66" s="648"/>
      <c r="D66" s="558">
        <v>350000</v>
      </c>
      <c r="E66" s="578"/>
    </row>
    <row r="67" spans="1:5" ht="24" customHeight="1" thickBot="1" x14ac:dyDescent="0.3"/>
    <row r="68" spans="1:5" ht="15.75" x14ac:dyDescent="0.25">
      <c r="A68" s="492" t="s">
        <v>5</v>
      </c>
      <c r="B68" s="493"/>
      <c r="C68" s="493"/>
      <c r="D68" s="493"/>
      <c r="E68" s="494"/>
    </row>
    <row r="69" spans="1:5" ht="27.75" x14ac:dyDescent="0.25">
      <c r="A69" s="236" t="s">
        <v>6</v>
      </c>
      <c r="B69" s="520" t="s">
        <v>1295</v>
      </c>
      <c r="C69" s="521"/>
      <c r="D69" s="521"/>
      <c r="E69" s="522"/>
    </row>
    <row r="70" spans="1:5" ht="54.75" x14ac:dyDescent="0.25">
      <c r="A70" s="236" t="s">
        <v>7</v>
      </c>
      <c r="B70" s="520" t="s">
        <v>1298</v>
      </c>
      <c r="C70" s="521"/>
      <c r="D70" s="521"/>
      <c r="E70" s="522"/>
    </row>
    <row r="71" spans="1:5" ht="29.25" x14ac:dyDescent="0.25">
      <c r="A71" s="282" t="s">
        <v>8</v>
      </c>
      <c r="B71" s="495" t="s">
        <v>728</v>
      </c>
      <c r="C71" s="508"/>
      <c r="D71" s="508"/>
      <c r="E71" s="509"/>
    </row>
    <row r="72" spans="1:5" ht="21" customHeight="1" x14ac:dyDescent="0.25">
      <c r="A72" s="237" t="s">
        <v>9</v>
      </c>
      <c r="B72" s="503" t="s">
        <v>729</v>
      </c>
      <c r="C72" s="646"/>
      <c r="D72" s="503"/>
      <c r="E72" s="504"/>
    </row>
    <row r="73" spans="1:5" ht="21" customHeight="1" x14ac:dyDescent="0.25">
      <c r="A73" s="237" t="s">
        <v>10</v>
      </c>
      <c r="B73" s="503">
        <v>1</v>
      </c>
      <c r="C73" s="646"/>
      <c r="D73" s="514">
        <v>224000</v>
      </c>
      <c r="E73" s="516"/>
    </row>
    <row r="74" spans="1:5" ht="21" customHeight="1" x14ac:dyDescent="0.25">
      <c r="A74" s="237" t="s">
        <v>11</v>
      </c>
      <c r="B74" s="503">
        <v>1</v>
      </c>
      <c r="C74" s="646"/>
      <c r="D74" s="514">
        <v>356000</v>
      </c>
      <c r="E74" s="516"/>
    </row>
    <row r="75" spans="1:5" ht="21" customHeight="1" x14ac:dyDescent="0.25">
      <c r="A75" s="237" t="s">
        <v>12</v>
      </c>
      <c r="B75" s="503">
        <v>1</v>
      </c>
      <c r="C75" s="646"/>
      <c r="D75" s="514">
        <v>356000</v>
      </c>
      <c r="E75" s="516"/>
    </row>
    <row r="76" spans="1:5" ht="21" customHeight="1" thickBot="1" x14ac:dyDescent="0.3">
      <c r="A76" s="228" t="s">
        <v>41</v>
      </c>
      <c r="B76" s="647">
        <v>1</v>
      </c>
      <c r="C76" s="648"/>
      <c r="D76" s="558">
        <v>356000</v>
      </c>
      <c r="E76" s="578"/>
    </row>
    <row r="77" spans="1:5" ht="24" customHeight="1" thickBot="1" x14ac:dyDescent="0.3"/>
    <row r="78" spans="1:5" ht="15.75" x14ac:dyDescent="0.25">
      <c r="A78" s="492" t="s">
        <v>5</v>
      </c>
      <c r="B78" s="493"/>
      <c r="C78" s="493"/>
      <c r="D78" s="493"/>
      <c r="E78" s="494"/>
    </row>
    <row r="79" spans="1:5" ht="27.75" x14ac:dyDescent="0.25">
      <c r="A79" s="236" t="s">
        <v>6</v>
      </c>
      <c r="B79" s="520" t="s">
        <v>1295</v>
      </c>
      <c r="C79" s="521"/>
      <c r="D79" s="521"/>
      <c r="E79" s="522"/>
    </row>
    <row r="80" spans="1:5" ht="54.75" x14ac:dyDescent="0.25">
      <c r="A80" s="236" t="s">
        <v>7</v>
      </c>
      <c r="B80" s="520" t="s">
        <v>1299</v>
      </c>
      <c r="C80" s="521"/>
      <c r="D80" s="521"/>
      <c r="E80" s="522"/>
    </row>
    <row r="81" spans="1:5" ht="29.25" x14ac:dyDescent="0.25">
      <c r="A81" s="282" t="s">
        <v>8</v>
      </c>
      <c r="B81" s="495" t="s">
        <v>728</v>
      </c>
      <c r="C81" s="508"/>
      <c r="D81" s="508"/>
      <c r="E81" s="509"/>
    </row>
    <row r="82" spans="1:5" ht="21" customHeight="1" x14ac:dyDescent="0.25">
      <c r="A82" s="237" t="s">
        <v>9</v>
      </c>
      <c r="B82" s="503" t="s">
        <v>729</v>
      </c>
      <c r="C82" s="646"/>
      <c r="D82" s="503"/>
      <c r="E82" s="504"/>
    </row>
    <row r="83" spans="1:5" ht="21" customHeight="1" x14ac:dyDescent="0.25">
      <c r="A83" s="237" t="s">
        <v>10</v>
      </c>
      <c r="B83" s="503">
        <v>15</v>
      </c>
      <c r="C83" s="646"/>
      <c r="D83" s="514">
        <v>30000</v>
      </c>
      <c r="E83" s="516"/>
    </row>
    <row r="84" spans="1:5" ht="21" customHeight="1" x14ac:dyDescent="0.25">
      <c r="A84" s="237" t="s">
        <v>11</v>
      </c>
      <c r="B84" s="503">
        <v>15</v>
      </c>
      <c r="C84" s="646"/>
      <c r="D84" s="514">
        <v>40000</v>
      </c>
      <c r="E84" s="516"/>
    </row>
    <row r="85" spans="1:5" ht="21" customHeight="1" x14ac:dyDescent="0.25">
      <c r="A85" s="237" t="s">
        <v>12</v>
      </c>
      <c r="B85" s="503">
        <v>15</v>
      </c>
      <c r="C85" s="646"/>
      <c r="D85" s="514">
        <v>40000</v>
      </c>
      <c r="E85" s="516"/>
    </row>
    <row r="86" spans="1:5" ht="21" customHeight="1" thickBot="1" x14ac:dyDescent="0.3">
      <c r="A86" s="228" t="s">
        <v>41</v>
      </c>
      <c r="B86" s="647">
        <v>15</v>
      </c>
      <c r="C86" s="648"/>
      <c r="D86" s="558">
        <v>40000</v>
      </c>
      <c r="E86" s="578"/>
    </row>
  </sheetData>
  <mergeCells count="111">
    <mergeCell ref="D45:E45"/>
    <mergeCell ref="B54:C54"/>
    <mergeCell ref="D54:E54"/>
    <mergeCell ref="B55:C55"/>
    <mergeCell ref="D55:E55"/>
    <mergeCell ref="B56:C56"/>
    <mergeCell ref="D56:E56"/>
    <mergeCell ref="B51:E51"/>
    <mergeCell ref="B52:C52"/>
    <mergeCell ref="D52:E52"/>
    <mergeCell ref="B53:C53"/>
    <mergeCell ref="D53:E53"/>
    <mergeCell ref="B22:E22"/>
    <mergeCell ref="B23:E23"/>
    <mergeCell ref="B10:E10"/>
    <mergeCell ref="B81:E81"/>
    <mergeCell ref="B71:E71"/>
    <mergeCell ref="B61:E61"/>
    <mergeCell ref="B31:E31"/>
    <mergeCell ref="B11:C11"/>
    <mergeCell ref="D11:E11"/>
    <mergeCell ref="B12:C12"/>
    <mergeCell ref="D12:E12"/>
    <mergeCell ref="B13:C13"/>
    <mergeCell ref="D13:E13"/>
    <mergeCell ref="B14:C14"/>
    <mergeCell ref="D14:E14"/>
    <mergeCell ref="B15:C15"/>
    <mergeCell ref="B19:E19"/>
    <mergeCell ref="B20:E20"/>
    <mergeCell ref="B21:E21"/>
    <mergeCell ref="B46:C46"/>
    <mergeCell ref="D46:E46"/>
    <mergeCell ref="A48:E48"/>
    <mergeCell ref="B49:E49"/>
    <mergeCell ref="B50:E50"/>
    <mergeCell ref="A1:E1"/>
    <mergeCell ref="B2:E2"/>
    <mergeCell ref="B3:E3"/>
    <mergeCell ref="A8:E8"/>
    <mergeCell ref="B9:E9"/>
    <mergeCell ref="D15:E15"/>
    <mergeCell ref="B16:C16"/>
    <mergeCell ref="D16:E16"/>
    <mergeCell ref="A18:E18"/>
    <mergeCell ref="B24:E24"/>
    <mergeCell ref="B25:E25"/>
    <mergeCell ref="B26:E26"/>
    <mergeCell ref="A28:E28"/>
    <mergeCell ref="B29:E29"/>
    <mergeCell ref="B30:E30"/>
    <mergeCell ref="B32:C32"/>
    <mergeCell ref="D32:E32"/>
    <mergeCell ref="B33:C33"/>
    <mergeCell ref="D33:E33"/>
    <mergeCell ref="B34:C34"/>
    <mergeCell ref="D34:E34"/>
    <mergeCell ref="B63:C63"/>
    <mergeCell ref="D63:E63"/>
    <mergeCell ref="B35:C35"/>
    <mergeCell ref="D35:E35"/>
    <mergeCell ref="B36:C36"/>
    <mergeCell ref="D36:E36"/>
    <mergeCell ref="A58:E58"/>
    <mergeCell ref="B59:E59"/>
    <mergeCell ref="B60:E60"/>
    <mergeCell ref="B62:C62"/>
    <mergeCell ref="D62:E62"/>
    <mergeCell ref="A38:E38"/>
    <mergeCell ref="B39:E39"/>
    <mergeCell ref="B40:E40"/>
    <mergeCell ref="B41:E41"/>
    <mergeCell ref="B42:C42"/>
    <mergeCell ref="D42:E42"/>
    <mergeCell ref="B43:C43"/>
    <mergeCell ref="D43:E43"/>
    <mergeCell ref="B44:C44"/>
    <mergeCell ref="D44:E44"/>
    <mergeCell ref="B45:C45"/>
    <mergeCell ref="B72:C72"/>
    <mergeCell ref="D72:E72"/>
    <mergeCell ref="B64:C64"/>
    <mergeCell ref="D64:E64"/>
    <mergeCell ref="B65:C65"/>
    <mergeCell ref="D65:E65"/>
    <mergeCell ref="B66:C66"/>
    <mergeCell ref="D66:E66"/>
    <mergeCell ref="A68:E68"/>
    <mergeCell ref="B69:E69"/>
    <mergeCell ref="B70:E70"/>
    <mergeCell ref="B73:C73"/>
    <mergeCell ref="D73:E73"/>
    <mergeCell ref="B74:C74"/>
    <mergeCell ref="D74:E74"/>
    <mergeCell ref="B75:C75"/>
    <mergeCell ref="D75:E75"/>
    <mergeCell ref="B76:C76"/>
    <mergeCell ref="D76:E76"/>
    <mergeCell ref="A78:E78"/>
    <mergeCell ref="B79:E79"/>
    <mergeCell ref="B80:E80"/>
    <mergeCell ref="B85:C85"/>
    <mergeCell ref="D85:E85"/>
    <mergeCell ref="B86:C86"/>
    <mergeCell ref="D86:E86"/>
    <mergeCell ref="B82:C82"/>
    <mergeCell ref="D82:E82"/>
    <mergeCell ref="B83:C83"/>
    <mergeCell ref="D83:E83"/>
    <mergeCell ref="B84:C84"/>
    <mergeCell ref="D84:E8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75FA-E96D-4239-B7E2-9937530CA9B7}">
  <dimension ref="A1:J81"/>
  <sheetViews>
    <sheetView workbookViewId="0">
      <selection activeCell="B2" sqref="B2:E2"/>
    </sheetView>
  </sheetViews>
  <sheetFormatPr defaultRowHeight="15" x14ac:dyDescent="0.25"/>
  <cols>
    <col min="1" max="1" width="45.28515625" style="14" customWidth="1"/>
    <col min="2" max="2" width="40" style="14" customWidth="1"/>
    <col min="3" max="3" width="20.7109375" style="14" customWidth="1"/>
    <col min="4" max="4" width="24" style="14" customWidth="1"/>
    <col min="5" max="5" width="25.7109375" style="14" customWidth="1"/>
  </cols>
  <sheetData>
    <row r="1" spans="1:10" ht="19.5" x14ac:dyDescent="0.25">
      <c r="A1" s="593" t="s">
        <v>13</v>
      </c>
      <c r="B1" s="594"/>
      <c r="C1" s="594"/>
      <c r="D1" s="594"/>
      <c r="E1" s="595"/>
    </row>
    <row r="2" spans="1:10" ht="45.75" thickBot="1" x14ac:dyDescent="0.3">
      <c r="A2" s="63" t="s">
        <v>0</v>
      </c>
      <c r="B2" s="647" t="s">
        <v>45</v>
      </c>
      <c r="C2" s="559"/>
      <c r="D2" s="559"/>
      <c r="E2" s="560"/>
    </row>
    <row r="3" spans="1:10" s="36" customFormat="1" ht="15.75" thickBot="1" x14ac:dyDescent="0.3"/>
    <row r="4" spans="1:10" ht="39.950000000000003" customHeight="1" x14ac:dyDescent="0.25">
      <c r="A4" s="64" t="s">
        <v>1</v>
      </c>
      <c r="B4" s="743" t="s">
        <v>46</v>
      </c>
      <c r="C4" s="744"/>
      <c r="D4" s="744"/>
      <c r="E4" s="745"/>
      <c r="J4" t="s">
        <v>122</v>
      </c>
    </row>
    <row r="5" spans="1:10" ht="39.950000000000003" customHeight="1" x14ac:dyDescent="0.25">
      <c r="A5" s="47" t="s">
        <v>2</v>
      </c>
      <c r="B5" s="65" t="s">
        <v>3</v>
      </c>
      <c r="C5" s="66" t="s">
        <v>14</v>
      </c>
      <c r="D5" s="66" t="s">
        <v>4</v>
      </c>
      <c r="E5" s="67" t="s">
        <v>15</v>
      </c>
    </row>
    <row r="6" spans="1:10" ht="39.950000000000003" customHeight="1" thickBot="1" x14ac:dyDescent="0.3">
      <c r="A6" s="30" t="s">
        <v>47</v>
      </c>
      <c r="B6" s="31" t="s">
        <v>48</v>
      </c>
      <c r="C6" s="32">
        <v>220000</v>
      </c>
      <c r="D6" s="32">
        <v>30000</v>
      </c>
      <c r="E6" s="33">
        <v>30000</v>
      </c>
    </row>
    <row r="7" spans="1:10" ht="15.75" x14ac:dyDescent="0.25">
      <c r="A7" s="492" t="s">
        <v>5</v>
      </c>
      <c r="B7" s="493"/>
      <c r="C7" s="493"/>
      <c r="D7" s="493"/>
      <c r="E7" s="494"/>
    </row>
    <row r="8" spans="1:10" ht="27.75" x14ac:dyDescent="0.25">
      <c r="A8" s="44" t="s">
        <v>6</v>
      </c>
      <c r="B8" s="520" t="s">
        <v>49</v>
      </c>
      <c r="C8" s="521"/>
      <c r="D8" s="521"/>
      <c r="E8" s="522"/>
    </row>
    <row r="9" spans="1:10" ht="69" customHeight="1" x14ac:dyDescent="0.25">
      <c r="A9" s="46" t="s">
        <v>7</v>
      </c>
      <c r="B9" s="582" t="s">
        <v>50</v>
      </c>
      <c r="C9" s="583"/>
      <c r="D9" s="583"/>
      <c r="E9" s="584"/>
    </row>
    <row r="10" spans="1:10" ht="28.5" customHeight="1" x14ac:dyDescent="0.25">
      <c r="A10" s="564" t="s">
        <v>8</v>
      </c>
      <c r="B10" s="495" t="s">
        <v>51</v>
      </c>
      <c r="C10" s="508"/>
      <c r="D10" s="508"/>
      <c r="E10" s="509"/>
    </row>
    <row r="11" spans="1:10" ht="28.5" customHeight="1" x14ac:dyDescent="0.25">
      <c r="A11" s="742"/>
      <c r="B11" s="495" t="s">
        <v>52</v>
      </c>
      <c r="C11" s="508"/>
      <c r="D11" s="508"/>
      <c r="E11" s="509"/>
    </row>
    <row r="12" spans="1:10" ht="20.100000000000001" customHeight="1" x14ac:dyDescent="0.25">
      <c r="A12" s="47" t="s">
        <v>9</v>
      </c>
      <c r="B12" s="503" t="s">
        <v>53</v>
      </c>
      <c r="C12" s="513"/>
      <c r="D12" s="513"/>
      <c r="E12" s="504"/>
    </row>
    <row r="13" spans="1:10" ht="20.100000000000001" customHeight="1" x14ac:dyDescent="0.25">
      <c r="A13" s="47" t="s">
        <v>10</v>
      </c>
      <c r="B13" s="503">
        <v>0</v>
      </c>
      <c r="C13" s="513"/>
      <c r="D13" s="513"/>
      <c r="E13" s="504"/>
    </row>
    <row r="14" spans="1:10" ht="20.100000000000001" customHeight="1" x14ac:dyDescent="0.25">
      <c r="A14" s="47" t="s">
        <v>11</v>
      </c>
      <c r="B14" s="503">
        <v>30</v>
      </c>
      <c r="C14" s="513"/>
      <c r="D14" s="513"/>
      <c r="E14" s="504"/>
      <c r="I14" t="s">
        <v>122</v>
      </c>
    </row>
    <row r="15" spans="1:10" ht="20.100000000000001" customHeight="1" x14ac:dyDescent="0.25">
      <c r="A15" s="47" t="s">
        <v>12</v>
      </c>
      <c r="B15" s="503">
        <v>30</v>
      </c>
      <c r="C15" s="513"/>
      <c r="D15" s="513"/>
      <c r="E15" s="504"/>
    </row>
    <row r="16" spans="1:10" ht="20.100000000000001" customHeight="1" thickBot="1" x14ac:dyDescent="0.3">
      <c r="A16" s="38" t="s">
        <v>41</v>
      </c>
      <c r="B16" s="647">
        <v>30</v>
      </c>
      <c r="C16" s="559"/>
      <c r="D16" s="559"/>
      <c r="E16" s="560"/>
    </row>
    <row r="17" spans="1:5" ht="39.950000000000003" customHeight="1" x14ac:dyDescent="0.25">
      <c r="A17" s="39" t="s">
        <v>2</v>
      </c>
      <c r="B17" s="40" t="s">
        <v>3</v>
      </c>
      <c r="C17" s="41" t="s">
        <v>14</v>
      </c>
      <c r="D17" s="41" t="s">
        <v>4</v>
      </c>
      <c r="E17" s="42" t="s">
        <v>15</v>
      </c>
    </row>
    <row r="18" spans="1:5" ht="39.950000000000003" customHeight="1" thickBot="1" x14ac:dyDescent="0.3">
      <c r="A18" s="30" t="s">
        <v>47</v>
      </c>
      <c r="B18" s="31" t="s">
        <v>48</v>
      </c>
      <c r="C18" s="32">
        <v>220000</v>
      </c>
      <c r="D18" s="32">
        <v>30000</v>
      </c>
      <c r="E18" s="33">
        <v>30000</v>
      </c>
    </row>
    <row r="19" spans="1:5" ht="15.75" x14ac:dyDescent="0.25">
      <c r="A19" s="492" t="s">
        <v>5</v>
      </c>
      <c r="B19" s="493"/>
      <c r="C19" s="493"/>
      <c r="D19" s="493"/>
      <c r="E19" s="494"/>
    </row>
    <row r="20" spans="1:5" ht="27.75" x14ac:dyDescent="0.25">
      <c r="A20" s="44" t="s">
        <v>6</v>
      </c>
      <c r="B20" s="520" t="s">
        <v>49</v>
      </c>
      <c r="C20" s="521"/>
      <c r="D20" s="521"/>
      <c r="E20" s="522"/>
    </row>
    <row r="21" spans="1:5" ht="137.25" customHeight="1" x14ac:dyDescent="0.25">
      <c r="A21" s="46" t="s">
        <v>7</v>
      </c>
      <c r="B21" s="582" t="s">
        <v>1303</v>
      </c>
      <c r="C21" s="583"/>
      <c r="D21" s="583"/>
      <c r="E21" s="584"/>
    </row>
    <row r="22" spans="1:5" ht="15" customHeight="1" x14ac:dyDescent="0.25">
      <c r="A22" s="564" t="s">
        <v>8</v>
      </c>
      <c r="B22" s="612" t="s">
        <v>54</v>
      </c>
      <c r="C22" s="643"/>
      <c r="D22" s="643"/>
      <c r="E22" s="613"/>
    </row>
    <row r="23" spans="1:5" x14ac:dyDescent="0.25">
      <c r="A23" s="742"/>
      <c r="B23" s="616"/>
      <c r="C23" s="629"/>
      <c r="D23" s="629"/>
      <c r="E23" s="617"/>
    </row>
    <row r="24" spans="1:5" ht="24" customHeight="1" x14ac:dyDescent="0.25">
      <c r="A24" s="47" t="s">
        <v>9</v>
      </c>
      <c r="B24" s="503" t="s">
        <v>55</v>
      </c>
      <c r="C24" s="513"/>
      <c r="D24" s="513"/>
      <c r="E24" s="504"/>
    </row>
    <row r="25" spans="1:5" ht="24" customHeight="1" x14ac:dyDescent="0.25">
      <c r="A25" s="47" t="s">
        <v>10</v>
      </c>
      <c r="B25" s="503">
        <v>0</v>
      </c>
      <c r="C25" s="513"/>
      <c r="D25" s="513"/>
      <c r="E25" s="504"/>
    </row>
    <row r="26" spans="1:5" ht="24" customHeight="1" x14ac:dyDescent="0.25">
      <c r="A26" s="47" t="s">
        <v>11</v>
      </c>
      <c r="B26" s="503">
        <v>1</v>
      </c>
      <c r="C26" s="513"/>
      <c r="D26" s="513"/>
      <c r="E26" s="504"/>
    </row>
    <row r="27" spans="1:5" ht="24" customHeight="1" x14ac:dyDescent="0.25">
      <c r="A27" s="47" t="s">
        <v>12</v>
      </c>
      <c r="B27" s="503">
        <v>1</v>
      </c>
      <c r="C27" s="513"/>
      <c r="D27" s="513"/>
      <c r="E27" s="504"/>
    </row>
    <row r="28" spans="1:5" ht="24" customHeight="1" thickBot="1" x14ac:dyDescent="0.3">
      <c r="A28" s="38" t="s">
        <v>41</v>
      </c>
      <c r="B28" s="647">
        <v>1</v>
      </c>
      <c r="C28" s="559"/>
      <c r="D28" s="559"/>
      <c r="E28" s="560"/>
    </row>
    <row r="29" spans="1:5" ht="15.75" thickBot="1" x14ac:dyDescent="0.3"/>
    <row r="30" spans="1:5" ht="39.950000000000003" customHeight="1" thickBot="1" x14ac:dyDescent="0.3">
      <c r="A30" s="60" t="s">
        <v>1</v>
      </c>
      <c r="B30" s="746" t="s">
        <v>56</v>
      </c>
      <c r="C30" s="747"/>
      <c r="D30" s="747"/>
      <c r="E30" s="748"/>
    </row>
    <row r="31" spans="1:5" ht="39.950000000000003" customHeight="1" x14ac:dyDescent="0.25">
      <c r="A31" s="39" t="s">
        <v>2</v>
      </c>
      <c r="B31" s="40" t="s">
        <v>3</v>
      </c>
      <c r="C31" s="41" t="s">
        <v>14</v>
      </c>
      <c r="D31" s="41" t="s">
        <v>4</v>
      </c>
      <c r="E31" s="42" t="s">
        <v>15</v>
      </c>
    </row>
    <row r="32" spans="1:5" ht="39.950000000000003" customHeight="1" thickBot="1" x14ac:dyDescent="0.3">
      <c r="A32" s="30" t="s">
        <v>47</v>
      </c>
      <c r="B32" s="31" t="s">
        <v>48</v>
      </c>
      <c r="C32" s="32">
        <v>410000</v>
      </c>
      <c r="D32" s="32">
        <v>430000</v>
      </c>
      <c r="E32" s="33">
        <v>450000</v>
      </c>
    </row>
    <row r="33" spans="1:5" ht="15.75" x14ac:dyDescent="0.25">
      <c r="A33" s="492" t="s">
        <v>5</v>
      </c>
      <c r="B33" s="493"/>
      <c r="C33" s="493"/>
      <c r="D33" s="493"/>
      <c r="E33" s="494"/>
    </row>
    <row r="34" spans="1:5" ht="27.75" x14ac:dyDescent="0.25">
      <c r="A34" s="44" t="s">
        <v>6</v>
      </c>
      <c r="B34" s="520" t="s">
        <v>49</v>
      </c>
      <c r="C34" s="521"/>
      <c r="D34" s="521"/>
      <c r="E34" s="522"/>
    </row>
    <row r="35" spans="1:5" ht="83.25" customHeight="1" x14ac:dyDescent="0.25">
      <c r="A35" s="46" t="s">
        <v>7</v>
      </c>
      <c r="B35" s="582" t="s">
        <v>123</v>
      </c>
      <c r="C35" s="583"/>
      <c r="D35" s="583"/>
      <c r="E35" s="584"/>
    </row>
    <row r="36" spans="1:5" ht="29.25" x14ac:dyDescent="0.25">
      <c r="A36" s="46" t="s">
        <v>8</v>
      </c>
      <c r="B36" s="495" t="s">
        <v>57</v>
      </c>
      <c r="C36" s="508"/>
      <c r="D36" s="508"/>
      <c r="E36" s="509"/>
    </row>
    <row r="37" spans="1:5" ht="24" customHeight="1" x14ac:dyDescent="0.25">
      <c r="A37" s="47" t="s">
        <v>9</v>
      </c>
      <c r="B37" s="503" t="s">
        <v>58</v>
      </c>
      <c r="C37" s="513"/>
      <c r="D37" s="513"/>
      <c r="E37" s="504"/>
    </row>
    <row r="38" spans="1:5" ht="24" customHeight="1" x14ac:dyDescent="0.25">
      <c r="A38" s="47" t="s">
        <v>10</v>
      </c>
      <c r="B38" s="503">
        <v>36</v>
      </c>
      <c r="C38" s="513"/>
      <c r="D38" s="513"/>
      <c r="E38" s="504"/>
    </row>
    <row r="39" spans="1:5" ht="24" customHeight="1" x14ac:dyDescent="0.25">
      <c r="A39" s="47" t="s">
        <v>11</v>
      </c>
      <c r="B39" s="503">
        <v>41</v>
      </c>
      <c r="C39" s="513"/>
      <c r="D39" s="513"/>
      <c r="E39" s="504"/>
    </row>
    <row r="40" spans="1:5" ht="24" customHeight="1" x14ac:dyDescent="0.25">
      <c r="A40" s="47" t="s">
        <v>12</v>
      </c>
      <c r="B40" s="503">
        <v>43</v>
      </c>
      <c r="C40" s="513"/>
      <c r="D40" s="513"/>
      <c r="E40" s="504"/>
    </row>
    <row r="41" spans="1:5" ht="24" customHeight="1" thickBot="1" x14ac:dyDescent="0.3">
      <c r="A41" s="38" t="s">
        <v>41</v>
      </c>
      <c r="B41" s="647">
        <v>45</v>
      </c>
      <c r="C41" s="559"/>
      <c r="D41" s="559"/>
      <c r="E41" s="560"/>
    </row>
    <row r="42" spans="1:5" ht="15.75" thickBot="1" x14ac:dyDescent="0.3"/>
    <row r="43" spans="1:5" ht="39.950000000000003" customHeight="1" thickBot="1" x14ac:dyDescent="0.3">
      <c r="A43" s="60" t="s">
        <v>1</v>
      </c>
      <c r="B43" s="746" t="s">
        <v>59</v>
      </c>
      <c r="C43" s="747"/>
      <c r="D43" s="747"/>
      <c r="E43" s="748"/>
    </row>
    <row r="44" spans="1:5" ht="39.950000000000003" customHeight="1" x14ac:dyDescent="0.25">
      <c r="A44" s="39" t="s">
        <v>2</v>
      </c>
      <c r="B44" s="40" t="s">
        <v>3</v>
      </c>
      <c r="C44" s="41" t="s">
        <v>14</v>
      </c>
      <c r="D44" s="41" t="s">
        <v>4</v>
      </c>
      <c r="E44" s="42" t="s">
        <v>15</v>
      </c>
    </row>
    <row r="45" spans="1:5" ht="39.950000000000003" customHeight="1" thickBot="1" x14ac:dyDescent="0.3">
      <c r="A45" s="30" t="s">
        <v>47</v>
      </c>
      <c r="B45" s="31" t="s">
        <v>48</v>
      </c>
      <c r="C45" s="32">
        <v>30500</v>
      </c>
      <c r="D45" s="32">
        <v>1669190.31</v>
      </c>
      <c r="E45" s="33">
        <v>0</v>
      </c>
    </row>
    <row r="46" spans="1:5" ht="15.75" x14ac:dyDescent="0.25">
      <c r="A46" s="492" t="s">
        <v>5</v>
      </c>
      <c r="B46" s="493"/>
      <c r="C46" s="493"/>
      <c r="D46" s="493"/>
      <c r="E46" s="494"/>
    </row>
    <row r="47" spans="1:5" ht="27.75" x14ac:dyDescent="0.25">
      <c r="A47" s="44" t="s">
        <v>6</v>
      </c>
      <c r="B47" s="520" t="s">
        <v>49</v>
      </c>
      <c r="C47" s="521"/>
      <c r="D47" s="521"/>
      <c r="E47" s="522"/>
    </row>
    <row r="48" spans="1:5" ht="54.75" x14ac:dyDescent="0.25">
      <c r="A48" s="46" t="s">
        <v>7</v>
      </c>
      <c r="B48" s="582" t="s">
        <v>60</v>
      </c>
      <c r="C48" s="583"/>
      <c r="D48" s="583"/>
      <c r="E48" s="584"/>
    </row>
    <row r="49" spans="1:5" ht="29.25" x14ac:dyDescent="0.25">
      <c r="A49" s="46" t="s">
        <v>8</v>
      </c>
      <c r="B49" s="503" t="s">
        <v>61</v>
      </c>
      <c r="C49" s="513"/>
      <c r="D49" s="513"/>
      <c r="E49" s="504"/>
    </row>
    <row r="50" spans="1:5" ht="20.100000000000001" customHeight="1" x14ac:dyDescent="0.25">
      <c r="A50" s="47" t="s">
        <v>9</v>
      </c>
      <c r="B50" s="503" t="s">
        <v>62</v>
      </c>
      <c r="C50" s="513"/>
      <c r="D50" s="513"/>
      <c r="E50" s="504"/>
    </row>
    <row r="51" spans="1:5" ht="20.100000000000001" customHeight="1" x14ac:dyDescent="0.25">
      <c r="A51" s="47" t="s">
        <v>10</v>
      </c>
      <c r="B51" s="503">
        <v>0</v>
      </c>
      <c r="C51" s="513"/>
      <c r="D51" s="513"/>
      <c r="E51" s="504"/>
    </row>
    <row r="52" spans="1:5" ht="20.100000000000001" customHeight="1" x14ac:dyDescent="0.25">
      <c r="A52" s="47" t="s">
        <v>11</v>
      </c>
      <c r="B52" s="503">
        <v>1</v>
      </c>
      <c r="C52" s="513"/>
      <c r="D52" s="513"/>
      <c r="E52" s="504"/>
    </row>
    <row r="53" spans="1:5" ht="20.100000000000001" customHeight="1" x14ac:dyDescent="0.25">
      <c r="A53" s="47" t="s">
        <v>12</v>
      </c>
      <c r="B53" s="503" t="s">
        <v>86</v>
      </c>
      <c r="C53" s="513"/>
      <c r="D53" s="513"/>
      <c r="E53" s="504"/>
    </row>
    <row r="54" spans="1:5" ht="20.100000000000001" customHeight="1" thickBot="1" x14ac:dyDescent="0.3">
      <c r="A54" s="38" t="s">
        <v>41</v>
      </c>
      <c r="B54" s="647" t="s">
        <v>86</v>
      </c>
      <c r="C54" s="559"/>
      <c r="D54" s="559"/>
      <c r="E54" s="560"/>
    </row>
    <row r="55" spans="1:5" ht="15.75" x14ac:dyDescent="0.25">
      <c r="A55" s="492"/>
      <c r="B55" s="493"/>
      <c r="C55" s="493"/>
      <c r="D55" s="493"/>
      <c r="E55" s="494"/>
    </row>
    <row r="56" spans="1:5" ht="27.75" x14ac:dyDescent="0.25">
      <c r="A56" s="44" t="s">
        <v>6</v>
      </c>
      <c r="B56" s="520" t="s">
        <v>49</v>
      </c>
      <c r="C56" s="521"/>
      <c r="D56" s="521"/>
      <c r="E56" s="522"/>
    </row>
    <row r="57" spans="1:5" ht="54.75" x14ac:dyDescent="0.25">
      <c r="A57" s="46" t="s">
        <v>7</v>
      </c>
      <c r="B57" s="582" t="s">
        <v>1304</v>
      </c>
      <c r="C57" s="583"/>
      <c r="D57" s="583"/>
      <c r="E57" s="584"/>
    </row>
    <row r="58" spans="1:5" ht="29.25" x14ac:dyDescent="0.25">
      <c r="A58" s="46" t="s">
        <v>8</v>
      </c>
      <c r="B58" s="495" t="s">
        <v>63</v>
      </c>
      <c r="C58" s="508"/>
      <c r="D58" s="508"/>
      <c r="E58" s="509"/>
    </row>
    <row r="59" spans="1:5" ht="20.100000000000001" customHeight="1" x14ac:dyDescent="0.25">
      <c r="A59" s="47" t="s">
        <v>9</v>
      </c>
      <c r="B59" s="503" t="s">
        <v>62</v>
      </c>
      <c r="C59" s="513"/>
      <c r="D59" s="513"/>
      <c r="E59" s="504"/>
    </row>
    <row r="60" spans="1:5" ht="20.100000000000001" customHeight="1" x14ac:dyDescent="0.25">
      <c r="A60" s="47" t="s">
        <v>10</v>
      </c>
      <c r="B60" s="503">
        <v>0</v>
      </c>
      <c r="C60" s="513"/>
      <c r="D60" s="513"/>
      <c r="E60" s="504"/>
    </row>
    <row r="61" spans="1:5" ht="20.100000000000001" customHeight="1" x14ac:dyDescent="0.25">
      <c r="A61" s="47" t="s">
        <v>11</v>
      </c>
      <c r="B61" s="503">
        <v>1</v>
      </c>
      <c r="C61" s="513"/>
      <c r="D61" s="513"/>
      <c r="E61" s="504"/>
    </row>
    <row r="62" spans="1:5" ht="20.100000000000001" customHeight="1" x14ac:dyDescent="0.25">
      <c r="A62" s="47" t="s">
        <v>12</v>
      </c>
      <c r="B62" s="503" t="s">
        <v>86</v>
      </c>
      <c r="C62" s="513"/>
      <c r="D62" s="513"/>
      <c r="E62" s="504"/>
    </row>
    <row r="63" spans="1:5" ht="20.100000000000001" customHeight="1" thickBot="1" x14ac:dyDescent="0.3">
      <c r="A63" s="38" t="s">
        <v>41</v>
      </c>
      <c r="B63" s="647" t="s">
        <v>86</v>
      </c>
      <c r="C63" s="559"/>
      <c r="D63" s="559"/>
      <c r="E63" s="560"/>
    </row>
    <row r="64" spans="1:5" ht="15.75" x14ac:dyDescent="0.25">
      <c r="A64" s="492"/>
      <c r="B64" s="493"/>
      <c r="C64" s="493"/>
      <c r="D64" s="493"/>
      <c r="E64" s="494"/>
    </row>
    <row r="65" spans="1:5" ht="27.75" x14ac:dyDescent="0.25">
      <c r="A65" s="44" t="s">
        <v>6</v>
      </c>
      <c r="B65" s="520" t="s">
        <v>49</v>
      </c>
      <c r="C65" s="521"/>
      <c r="D65" s="521"/>
      <c r="E65" s="522"/>
    </row>
    <row r="66" spans="1:5" ht="54.75" x14ac:dyDescent="0.25">
      <c r="A66" s="46" t="s">
        <v>7</v>
      </c>
      <c r="B66" s="582" t="s">
        <v>64</v>
      </c>
      <c r="C66" s="583"/>
      <c r="D66" s="583"/>
      <c r="E66" s="584"/>
    </row>
    <row r="67" spans="1:5" ht="29.25" x14ac:dyDescent="0.25">
      <c r="A67" s="46" t="s">
        <v>8</v>
      </c>
      <c r="B67" s="495" t="s">
        <v>65</v>
      </c>
      <c r="C67" s="508"/>
      <c r="D67" s="508"/>
      <c r="E67" s="509"/>
    </row>
    <row r="68" spans="1:5" ht="20.100000000000001" customHeight="1" x14ac:dyDescent="0.25">
      <c r="A68" s="47" t="s">
        <v>9</v>
      </c>
      <c r="B68" s="503" t="s">
        <v>40</v>
      </c>
      <c r="C68" s="513"/>
      <c r="D68" s="513"/>
      <c r="E68" s="504"/>
    </row>
    <row r="69" spans="1:5" ht="21" customHeight="1" x14ac:dyDescent="0.25">
      <c r="A69" s="47" t="s">
        <v>10</v>
      </c>
      <c r="B69" s="503">
        <v>0</v>
      </c>
      <c r="C69" s="513"/>
      <c r="D69" s="513"/>
      <c r="E69" s="504"/>
    </row>
    <row r="70" spans="1:5" ht="21" customHeight="1" x14ac:dyDescent="0.25">
      <c r="A70" s="47" t="s">
        <v>11</v>
      </c>
      <c r="B70" s="503">
        <v>1</v>
      </c>
      <c r="C70" s="513"/>
      <c r="D70" s="513"/>
      <c r="E70" s="504"/>
    </row>
    <row r="71" spans="1:5" ht="21" customHeight="1" x14ac:dyDescent="0.25">
      <c r="A71" s="47" t="s">
        <v>12</v>
      </c>
      <c r="B71" s="503" t="s">
        <v>86</v>
      </c>
      <c r="C71" s="513"/>
      <c r="D71" s="513"/>
      <c r="E71" s="504"/>
    </row>
    <row r="72" spans="1:5" ht="21" customHeight="1" thickBot="1" x14ac:dyDescent="0.3">
      <c r="A72" s="38" t="s">
        <v>41</v>
      </c>
      <c r="B72" s="647" t="s">
        <v>86</v>
      </c>
      <c r="C72" s="559"/>
      <c r="D72" s="559"/>
      <c r="E72" s="560"/>
    </row>
    <row r="73" spans="1:5" ht="15.75" x14ac:dyDescent="0.25">
      <c r="A73" s="492"/>
      <c r="B73" s="493"/>
      <c r="C73" s="493"/>
      <c r="D73" s="493"/>
      <c r="E73" s="494"/>
    </row>
    <row r="74" spans="1:5" ht="27.75" x14ac:dyDescent="0.25">
      <c r="A74" s="44" t="s">
        <v>6</v>
      </c>
      <c r="B74" s="520" t="s">
        <v>49</v>
      </c>
      <c r="C74" s="521"/>
      <c r="D74" s="521"/>
      <c r="E74" s="522"/>
    </row>
    <row r="75" spans="1:5" ht="54.75" x14ac:dyDescent="0.25">
      <c r="A75" s="46" t="s">
        <v>7</v>
      </c>
      <c r="B75" s="582" t="s">
        <v>66</v>
      </c>
      <c r="C75" s="583"/>
      <c r="D75" s="583"/>
      <c r="E75" s="584"/>
    </row>
    <row r="76" spans="1:5" ht="29.25" x14ac:dyDescent="0.25">
      <c r="A76" s="46" t="s">
        <v>8</v>
      </c>
      <c r="B76" s="503" t="s">
        <v>67</v>
      </c>
      <c r="C76" s="513"/>
      <c r="D76" s="513"/>
      <c r="E76" s="504"/>
    </row>
    <row r="77" spans="1:5" ht="21" customHeight="1" x14ac:dyDescent="0.25">
      <c r="A77" s="47" t="s">
        <v>9</v>
      </c>
      <c r="B77" s="503" t="s">
        <v>68</v>
      </c>
      <c r="C77" s="513"/>
      <c r="D77" s="513"/>
      <c r="E77" s="504"/>
    </row>
    <row r="78" spans="1:5" ht="21" customHeight="1" x14ac:dyDescent="0.25">
      <c r="A78" s="47" t="s">
        <v>10</v>
      </c>
      <c r="B78" s="503">
        <v>0</v>
      </c>
      <c r="C78" s="513"/>
      <c r="D78" s="513"/>
      <c r="E78" s="504"/>
    </row>
    <row r="79" spans="1:5" ht="21" customHeight="1" x14ac:dyDescent="0.25">
      <c r="A79" s="47" t="s">
        <v>11</v>
      </c>
      <c r="B79" s="503">
        <v>0</v>
      </c>
      <c r="C79" s="513"/>
      <c r="D79" s="513"/>
      <c r="E79" s="504"/>
    </row>
    <row r="80" spans="1:5" ht="21" customHeight="1" x14ac:dyDescent="0.25">
      <c r="A80" s="47" t="s">
        <v>12</v>
      </c>
      <c r="B80" s="514">
        <v>2000</v>
      </c>
      <c r="C80" s="515"/>
      <c r="D80" s="515"/>
      <c r="E80" s="516"/>
    </row>
    <row r="81" spans="1:5" ht="21" customHeight="1" thickBot="1" x14ac:dyDescent="0.3">
      <c r="A81" s="38" t="s">
        <v>41</v>
      </c>
      <c r="B81" s="647" t="s">
        <v>86</v>
      </c>
      <c r="C81" s="559"/>
      <c r="D81" s="559"/>
      <c r="E81" s="560"/>
    </row>
  </sheetData>
  <mergeCells count="71">
    <mergeCell ref="B69:E69"/>
    <mergeCell ref="B70:E70"/>
    <mergeCell ref="B71:E71"/>
    <mergeCell ref="B72:E72"/>
    <mergeCell ref="B76:E76"/>
    <mergeCell ref="B74:E74"/>
    <mergeCell ref="B75:E75"/>
    <mergeCell ref="A73:E73"/>
    <mergeCell ref="B41:E41"/>
    <mergeCell ref="B58:E58"/>
    <mergeCell ref="B59:E59"/>
    <mergeCell ref="B60:E60"/>
    <mergeCell ref="B61:E61"/>
    <mergeCell ref="B49:E49"/>
    <mergeCell ref="B50:E50"/>
    <mergeCell ref="B51:E51"/>
    <mergeCell ref="B52:E52"/>
    <mergeCell ref="B53:E53"/>
    <mergeCell ref="B54:E54"/>
    <mergeCell ref="B43:E43"/>
    <mergeCell ref="A46:E46"/>
    <mergeCell ref="B47:E47"/>
    <mergeCell ref="B48:E48"/>
    <mergeCell ref="B77:E77"/>
    <mergeCell ref="B78:E78"/>
    <mergeCell ref="B79:E79"/>
    <mergeCell ref="B80:E80"/>
    <mergeCell ref="B81:E81"/>
    <mergeCell ref="B67:E67"/>
    <mergeCell ref="B68:E68"/>
    <mergeCell ref="A55:E55"/>
    <mergeCell ref="B56:E56"/>
    <mergeCell ref="B57:E57"/>
    <mergeCell ref="A64:E64"/>
    <mergeCell ref="B65:E65"/>
    <mergeCell ref="B66:E66"/>
    <mergeCell ref="B62:E62"/>
    <mergeCell ref="B63:E63"/>
    <mergeCell ref="B37:E37"/>
    <mergeCell ref="B38:E38"/>
    <mergeCell ref="B39:E39"/>
    <mergeCell ref="B40:E40"/>
    <mergeCell ref="B24:E24"/>
    <mergeCell ref="B25:E25"/>
    <mergeCell ref="B26:E26"/>
    <mergeCell ref="B27:E27"/>
    <mergeCell ref="B28:E28"/>
    <mergeCell ref="B30:E30"/>
    <mergeCell ref="A33:E33"/>
    <mergeCell ref="B34:E34"/>
    <mergeCell ref="B35:E35"/>
    <mergeCell ref="B36:E36"/>
    <mergeCell ref="A19:E19"/>
    <mergeCell ref="B20:E20"/>
    <mergeCell ref="B21:E21"/>
    <mergeCell ref="A22:A23"/>
    <mergeCell ref="B16:E16"/>
    <mergeCell ref="B22:E23"/>
    <mergeCell ref="A10:A11"/>
    <mergeCell ref="B15:E15"/>
    <mergeCell ref="A1:E1"/>
    <mergeCell ref="B2:E2"/>
    <mergeCell ref="B4:E4"/>
    <mergeCell ref="A7:E7"/>
    <mergeCell ref="B8:E8"/>
    <mergeCell ref="B9:E9"/>
    <mergeCell ref="B10:E10"/>
    <mergeCell ref="B12:E12"/>
    <mergeCell ref="B13:E13"/>
    <mergeCell ref="B14:E14"/>
    <mergeCell ref="B11:E1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81AD6-ED2C-4509-8B8B-DCD9A3D78E97}">
  <dimension ref="A1:E147"/>
  <sheetViews>
    <sheetView zoomScale="110" zoomScaleNormal="110" workbookViewId="0">
      <selection activeCell="B151" sqref="B151"/>
    </sheetView>
  </sheetViews>
  <sheetFormatPr defaultRowHeight="15" x14ac:dyDescent="0.25"/>
  <cols>
    <col min="1" max="1" width="45.28515625" style="36" customWidth="1"/>
    <col min="2" max="2" width="35.7109375" style="36" customWidth="1"/>
    <col min="3" max="3" width="20.7109375" style="36" customWidth="1"/>
    <col min="4" max="4" width="26" style="36" customWidth="1"/>
    <col min="5" max="5" width="25.7109375" style="36" customWidth="1"/>
  </cols>
  <sheetData>
    <row r="1" spans="1:5" ht="19.5" x14ac:dyDescent="0.25">
      <c r="A1" s="593" t="s">
        <v>13</v>
      </c>
      <c r="B1" s="594"/>
      <c r="C1" s="594"/>
      <c r="D1" s="594"/>
      <c r="E1" s="595"/>
    </row>
    <row r="2" spans="1:5" ht="45" x14ac:dyDescent="0.25">
      <c r="A2" s="171" t="s">
        <v>0</v>
      </c>
      <c r="B2" s="566" t="s">
        <v>147</v>
      </c>
      <c r="C2" s="567"/>
      <c r="D2" s="567"/>
      <c r="E2" s="568"/>
    </row>
    <row r="3" spans="1:5" ht="24" customHeight="1" thickBot="1" x14ac:dyDescent="0.3">
      <c r="A3" s="38" t="s">
        <v>1</v>
      </c>
      <c r="B3" s="647">
        <v>47107</v>
      </c>
      <c r="C3" s="559"/>
      <c r="D3" s="559"/>
      <c r="E3" s="560"/>
    </row>
    <row r="4" spans="1:5" ht="15.75" thickBot="1" x14ac:dyDescent="0.3"/>
    <row r="5" spans="1:5" ht="45" x14ac:dyDescent="0.25">
      <c r="A5" s="143" t="s">
        <v>0</v>
      </c>
      <c r="B5" s="792" t="s">
        <v>148</v>
      </c>
      <c r="C5" s="744"/>
      <c r="D5" s="744"/>
      <c r="E5" s="745"/>
    </row>
    <row r="6" spans="1:5" ht="24" customHeight="1" thickBot="1" x14ac:dyDescent="0.3">
      <c r="A6" s="38" t="s">
        <v>1</v>
      </c>
      <c r="B6" s="647">
        <v>47893</v>
      </c>
      <c r="C6" s="559"/>
      <c r="D6" s="559"/>
      <c r="E6" s="560"/>
    </row>
    <row r="7" spans="1:5" ht="30" x14ac:dyDescent="0.25">
      <c r="A7" s="39" t="s">
        <v>2</v>
      </c>
      <c r="B7" s="40" t="s">
        <v>3</v>
      </c>
      <c r="C7" s="41" t="s">
        <v>14</v>
      </c>
      <c r="D7" s="41" t="s">
        <v>4</v>
      </c>
      <c r="E7" s="42" t="s">
        <v>15</v>
      </c>
    </row>
    <row r="8" spans="1:5" ht="24" customHeight="1" x14ac:dyDescent="0.25">
      <c r="A8" s="43" t="s">
        <v>149</v>
      </c>
      <c r="B8" s="76" t="s">
        <v>150</v>
      </c>
      <c r="C8" s="17">
        <v>172049818</v>
      </c>
      <c r="D8" s="17">
        <v>174330447</v>
      </c>
      <c r="E8" s="18">
        <v>178585126</v>
      </c>
    </row>
    <row r="9" spans="1:5" ht="24" customHeight="1" x14ac:dyDescent="0.25">
      <c r="A9" s="43" t="s">
        <v>151</v>
      </c>
      <c r="B9" s="76" t="s">
        <v>152</v>
      </c>
      <c r="C9" s="17">
        <v>5000000</v>
      </c>
      <c r="D9" s="17">
        <v>7000000</v>
      </c>
      <c r="E9" s="18">
        <v>7000000</v>
      </c>
    </row>
    <row r="10" spans="1:5" ht="29.25" thickBot="1" x14ac:dyDescent="0.3">
      <c r="A10" s="16" t="s">
        <v>153</v>
      </c>
      <c r="B10" s="80" t="s">
        <v>154</v>
      </c>
      <c r="C10" s="81">
        <v>39077037</v>
      </c>
      <c r="D10" s="81">
        <v>4300000</v>
      </c>
      <c r="E10" s="82">
        <v>0</v>
      </c>
    </row>
    <row r="11" spans="1:5" ht="15.75" x14ac:dyDescent="0.25">
      <c r="A11" s="492" t="s">
        <v>5</v>
      </c>
      <c r="B11" s="493"/>
      <c r="C11" s="493"/>
      <c r="D11" s="493"/>
      <c r="E11" s="494"/>
    </row>
    <row r="12" spans="1:5" ht="66.75" customHeight="1" x14ac:dyDescent="0.25">
      <c r="A12" s="44" t="s">
        <v>6</v>
      </c>
      <c r="B12" s="790" t="s">
        <v>313</v>
      </c>
      <c r="C12" s="790"/>
      <c r="D12" s="790"/>
      <c r="E12" s="791"/>
    </row>
    <row r="13" spans="1:5" ht="147.6" customHeight="1" x14ac:dyDescent="0.25">
      <c r="A13" s="79" t="s">
        <v>7</v>
      </c>
      <c r="B13" s="510" t="s">
        <v>1319</v>
      </c>
      <c r="C13" s="510"/>
      <c r="D13" s="510"/>
      <c r="E13" s="628"/>
    </row>
    <row r="14" spans="1:5" ht="41.25" customHeight="1" x14ac:dyDescent="0.25">
      <c r="A14" s="44" t="s">
        <v>8</v>
      </c>
      <c r="B14" s="503" t="s">
        <v>155</v>
      </c>
      <c r="C14" s="646"/>
      <c r="D14" s="508" t="s">
        <v>156</v>
      </c>
      <c r="E14" s="509"/>
    </row>
    <row r="15" spans="1:5" ht="21" customHeight="1" x14ac:dyDescent="0.25">
      <c r="A15" s="47" t="s">
        <v>9</v>
      </c>
      <c r="B15" s="503" t="s">
        <v>157</v>
      </c>
      <c r="C15" s="646"/>
      <c r="D15" s="508" t="s">
        <v>158</v>
      </c>
      <c r="E15" s="509"/>
    </row>
    <row r="16" spans="1:5" ht="21" customHeight="1" x14ac:dyDescent="0.25">
      <c r="A16" s="47" t="s">
        <v>10</v>
      </c>
      <c r="B16" s="503">
        <v>378</v>
      </c>
      <c r="C16" s="646"/>
      <c r="D16" s="513">
        <v>50</v>
      </c>
      <c r="E16" s="504"/>
    </row>
    <row r="17" spans="1:5" ht="21" customHeight="1" x14ac:dyDescent="0.25">
      <c r="A17" s="47" t="s">
        <v>11</v>
      </c>
      <c r="B17" s="503">
        <v>358</v>
      </c>
      <c r="C17" s="646"/>
      <c r="D17" s="513">
        <v>47</v>
      </c>
      <c r="E17" s="504"/>
    </row>
    <row r="18" spans="1:5" ht="21" customHeight="1" x14ac:dyDescent="0.25">
      <c r="A18" s="61" t="s">
        <v>12</v>
      </c>
      <c r="B18" s="503">
        <v>340</v>
      </c>
      <c r="C18" s="646"/>
      <c r="D18" s="513">
        <v>45</v>
      </c>
      <c r="E18" s="504"/>
    </row>
    <row r="19" spans="1:5" ht="21" customHeight="1" thickBot="1" x14ac:dyDescent="0.3">
      <c r="A19" s="38" t="s">
        <v>41</v>
      </c>
      <c r="B19" s="647">
        <v>323</v>
      </c>
      <c r="C19" s="648"/>
      <c r="D19" s="559">
        <v>42</v>
      </c>
      <c r="E19" s="560"/>
    </row>
    <row r="20" spans="1:5" ht="15.75" thickBot="1" x14ac:dyDescent="0.3"/>
    <row r="21" spans="1:5" ht="45" x14ac:dyDescent="0.25">
      <c r="A21" s="143" t="s">
        <v>0</v>
      </c>
      <c r="B21" s="743" t="s">
        <v>159</v>
      </c>
      <c r="C21" s="744"/>
      <c r="D21" s="744"/>
      <c r="E21" s="745"/>
    </row>
    <row r="22" spans="1:5" s="149" customFormat="1" ht="24" customHeight="1" thickBot="1" x14ac:dyDescent="0.3">
      <c r="A22" s="38" t="s">
        <v>1</v>
      </c>
      <c r="B22" s="647">
        <v>26400</v>
      </c>
      <c r="C22" s="559"/>
      <c r="D22" s="559"/>
      <c r="E22" s="560"/>
    </row>
    <row r="23" spans="1:5" ht="30" x14ac:dyDescent="0.25">
      <c r="A23" s="39" t="s">
        <v>2</v>
      </c>
      <c r="B23" s="40" t="s">
        <v>3</v>
      </c>
      <c r="C23" s="41" t="s">
        <v>14</v>
      </c>
      <c r="D23" s="41" t="s">
        <v>4</v>
      </c>
      <c r="E23" s="42" t="s">
        <v>15</v>
      </c>
    </row>
    <row r="24" spans="1:5" ht="24" customHeight="1" thickBot="1" x14ac:dyDescent="0.3">
      <c r="A24" s="43" t="s">
        <v>160</v>
      </c>
      <c r="B24" s="76" t="s">
        <v>161</v>
      </c>
      <c r="C24" s="17">
        <v>52973663</v>
      </c>
      <c r="D24" s="17">
        <v>55082663</v>
      </c>
      <c r="E24" s="18">
        <v>57297113</v>
      </c>
    </row>
    <row r="25" spans="1:5" ht="15.75" x14ac:dyDescent="0.25">
      <c r="A25" s="492" t="s">
        <v>5</v>
      </c>
      <c r="B25" s="493"/>
      <c r="C25" s="493"/>
      <c r="D25" s="493"/>
      <c r="E25" s="494"/>
    </row>
    <row r="26" spans="1:5" ht="43.5" customHeight="1" x14ac:dyDescent="0.25">
      <c r="A26" s="44" t="s">
        <v>6</v>
      </c>
      <c r="B26" s="561" t="s">
        <v>162</v>
      </c>
      <c r="C26" s="562"/>
      <c r="D26" s="562"/>
      <c r="E26" s="563"/>
    </row>
    <row r="27" spans="1:5" ht="138" customHeight="1" x14ac:dyDescent="0.25">
      <c r="A27" s="79" t="s">
        <v>7</v>
      </c>
      <c r="B27" s="787" t="s">
        <v>314</v>
      </c>
      <c r="C27" s="788"/>
      <c r="D27" s="788"/>
      <c r="E27" s="789"/>
    </row>
    <row r="28" spans="1:5" ht="29.25" x14ac:dyDescent="0.25">
      <c r="A28" s="44" t="s">
        <v>8</v>
      </c>
      <c r="B28" s="514" t="s">
        <v>163</v>
      </c>
      <c r="C28" s="515"/>
      <c r="D28" s="515"/>
      <c r="E28" s="516"/>
    </row>
    <row r="29" spans="1:5" ht="24" customHeight="1" x14ac:dyDescent="0.25">
      <c r="A29" s="47" t="s">
        <v>9</v>
      </c>
      <c r="B29" s="514" t="s">
        <v>164</v>
      </c>
      <c r="C29" s="515"/>
      <c r="D29" s="515"/>
      <c r="E29" s="516"/>
    </row>
    <row r="30" spans="1:5" ht="24" customHeight="1" x14ac:dyDescent="0.25">
      <c r="A30" s="47" t="s">
        <v>10</v>
      </c>
      <c r="B30" s="649">
        <v>5893</v>
      </c>
      <c r="C30" s="662"/>
      <c r="D30" s="662"/>
      <c r="E30" s="651"/>
    </row>
    <row r="31" spans="1:5" ht="24" customHeight="1" x14ac:dyDescent="0.25">
      <c r="A31" s="47" t="s">
        <v>11</v>
      </c>
      <c r="B31" s="649">
        <v>5973</v>
      </c>
      <c r="C31" s="662"/>
      <c r="D31" s="662"/>
      <c r="E31" s="651"/>
    </row>
    <row r="32" spans="1:5" ht="24" customHeight="1" x14ac:dyDescent="0.25">
      <c r="A32" s="47" t="s">
        <v>12</v>
      </c>
      <c r="B32" s="649">
        <v>6033</v>
      </c>
      <c r="C32" s="662"/>
      <c r="D32" s="662"/>
      <c r="E32" s="651"/>
    </row>
    <row r="33" spans="1:5" ht="24" customHeight="1" thickBot="1" x14ac:dyDescent="0.3">
      <c r="A33" s="38" t="s">
        <v>41</v>
      </c>
      <c r="B33" s="655">
        <v>6093</v>
      </c>
      <c r="C33" s="656"/>
      <c r="D33" s="656"/>
      <c r="E33" s="657"/>
    </row>
    <row r="34" spans="1:5" ht="15.75" thickBot="1" x14ac:dyDescent="0.3"/>
    <row r="35" spans="1:5" ht="45" x14ac:dyDescent="0.25">
      <c r="A35" s="143" t="s">
        <v>0</v>
      </c>
      <c r="B35" s="743" t="s">
        <v>165</v>
      </c>
      <c r="C35" s="744"/>
      <c r="D35" s="744"/>
      <c r="E35" s="745"/>
    </row>
    <row r="36" spans="1:5" ht="24" customHeight="1" thickBot="1" x14ac:dyDescent="0.3">
      <c r="A36" s="38" t="s">
        <v>1</v>
      </c>
      <c r="B36" s="647">
        <v>26395</v>
      </c>
      <c r="C36" s="559"/>
      <c r="D36" s="559"/>
      <c r="E36" s="560"/>
    </row>
    <row r="37" spans="1:5" ht="30" x14ac:dyDescent="0.25">
      <c r="A37" s="39" t="s">
        <v>2</v>
      </c>
      <c r="B37" s="40" t="s">
        <v>3</v>
      </c>
      <c r="C37" s="41" t="s">
        <v>14</v>
      </c>
      <c r="D37" s="41" t="s">
        <v>4</v>
      </c>
      <c r="E37" s="42" t="s">
        <v>15</v>
      </c>
    </row>
    <row r="38" spans="1:5" ht="24" customHeight="1" thickBot="1" x14ac:dyDescent="0.3">
      <c r="A38" s="43" t="s">
        <v>166</v>
      </c>
      <c r="B38" s="76" t="s">
        <v>150</v>
      </c>
      <c r="C38" s="48">
        <v>50704400</v>
      </c>
      <c r="D38" s="48">
        <v>52200000</v>
      </c>
      <c r="E38" s="49">
        <v>54157500</v>
      </c>
    </row>
    <row r="39" spans="1:5" ht="15.75" x14ac:dyDescent="0.25">
      <c r="A39" s="492" t="s">
        <v>5</v>
      </c>
      <c r="B39" s="493"/>
      <c r="C39" s="493"/>
      <c r="D39" s="493"/>
      <c r="E39" s="494"/>
    </row>
    <row r="40" spans="1:5" ht="39.75" customHeight="1" x14ac:dyDescent="0.25">
      <c r="A40" s="44" t="s">
        <v>6</v>
      </c>
      <c r="B40" s="510" t="s">
        <v>167</v>
      </c>
      <c r="C40" s="510"/>
      <c r="D40" s="510"/>
      <c r="E40" s="628"/>
    </row>
    <row r="41" spans="1:5" ht="117.75" customHeight="1" x14ac:dyDescent="0.25">
      <c r="A41" s="79" t="s">
        <v>7</v>
      </c>
      <c r="B41" s="510" t="s">
        <v>1320</v>
      </c>
      <c r="C41" s="510"/>
      <c r="D41" s="510"/>
      <c r="E41" s="628"/>
    </row>
    <row r="42" spans="1:5" ht="29.25" x14ac:dyDescent="0.25">
      <c r="A42" s="44" t="s">
        <v>8</v>
      </c>
      <c r="B42" s="495" t="s">
        <v>168</v>
      </c>
      <c r="C42" s="508"/>
      <c r="D42" s="508"/>
      <c r="E42" s="509"/>
    </row>
    <row r="43" spans="1:5" ht="21" customHeight="1" x14ac:dyDescent="0.25">
      <c r="A43" s="47" t="s">
        <v>9</v>
      </c>
      <c r="B43" s="503" t="s">
        <v>169</v>
      </c>
      <c r="C43" s="513"/>
      <c r="D43" s="513"/>
      <c r="E43" s="504"/>
    </row>
    <row r="44" spans="1:5" ht="21" customHeight="1" x14ac:dyDescent="0.25">
      <c r="A44" s="47" t="s">
        <v>10</v>
      </c>
      <c r="B44" s="503" t="s">
        <v>315</v>
      </c>
      <c r="C44" s="513"/>
      <c r="D44" s="513"/>
      <c r="E44" s="504"/>
    </row>
    <row r="45" spans="1:5" ht="21" customHeight="1" x14ac:dyDescent="0.25">
      <c r="A45" s="47" t="s">
        <v>11</v>
      </c>
      <c r="B45" s="485" t="s">
        <v>316</v>
      </c>
      <c r="C45" s="671"/>
      <c r="D45" s="671"/>
      <c r="E45" s="486"/>
    </row>
    <row r="46" spans="1:5" ht="21" customHeight="1" x14ac:dyDescent="0.25">
      <c r="A46" s="47" t="s">
        <v>12</v>
      </c>
      <c r="B46" s="485" t="s">
        <v>120</v>
      </c>
      <c r="C46" s="671"/>
      <c r="D46" s="671"/>
      <c r="E46" s="486"/>
    </row>
    <row r="47" spans="1:5" ht="21" customHeight="1" thickBot="1" x14ac:dyDescent="0.3">
      <c r="A47" s="38" t="s">
        <v>41</v>
      </c>
      <c r="B47" s="487" t="s">
        <v>317</v>
      </c>
      <c r="C47" s="667"/>
      <c r="D47" s="667"/>
      <c r="E47" s="488"/>
    </row>
    <row r="48" spans="1:5" ht="15.75" thickBot="1" x14ac:dyDescent="0.3"/>
    <row r="49" spans="1:5" ht="45" x14ac:dyDescent="0.25">
      <c r="A49" s="143" t="s">
        <v>0</v>
      </c>
      <c r="B49" s="743" t="s">
        <v>170</v>
      </c>
      <c r="C49" s="744"/>
      <c r="D49" s="744"/>
      <c r="E49" s="745"/>
    </row>
    <row r="50" spans="1:5" ht="24" customHeight="1" thickBot="1" x14ac:dyDescent="0.3">
      <c r="A50" s="38" t="s">
        <v>1</v>
      </c>
      <c r="B50" s="647">
        <v>26418</v>
      </c>
      <c r="C50" s="559"/>
      <c r="D50" s="559"/>
      <c r="E50" s="560"/>
    </row>
    <row r="51" spans="1:5" ht="30" x14ac:dyDescent="0.25">
      <c r="A51" s="39" t="s">
        <v>2</v>
      </c>
      <c r="B51" s="40" t="s">
        <v>3</v>
      </c>
      <c r="C51" s="41" t="s">
        <v>14</v>
      </c>
      <c r="D51" s="41" t="s">
        <v>4</v>
      </c>
      <c r="E51" s="42" t="s">
        <v>15</v>
      </c>
    </row>
    <row r="52" spans="1:5" ht="24" customHeight="1" thickBot="1" x14ac:dyDescent="0.3">
      <c r="A52" s="43" t="s">
        <v>171</v>
      </c>
      <c r="B52" s="76" t="s">
        <v>161</v>
      </c>
      <c r="C52" s="27">
        <v>97200000</v>
      </c>
      <c r="D52" s="27">
        <v>97400000</v>
      </c>
      <c r="E52" s="144">
        <v>99300000</v>
      </c>
    </row>
    <row r="53" spans="1:5" ht="15.75" x14ac:dyDescent="0.25">
      <c r="A53" s="492" t="s">
        <v>5</v>
      </c>
      <c r="B53" s="493"/>
      <c r="C53" s="493"/>
      <c r="D53" s="493"/>
      <c r="E53" s="494"/>
    </row>
    <row r="54" spans="1:5" ht="46.5" customHeight="1" x14ac:dyDescent="0.25">
      <c r="A54" s="44" t="s">
        <v>6</v>
      </c>
      <c r="B54" s="510" t="s">
        <v>172</v>
      </c>
      <c r="C54" s="511"/>
      <c r="D54" s="511"/>
      <c r="E54" s="512"/>
    </row>
    <row r="55" spans="1:5" ht="91.5" customHeight="1" x14ac:dyDescent="0.25">
      <c r="A55" s="79" t="s">
        <v>7</v>
      </c>
      <c r="B55" s="582" t="s">
        <v>328</v>
      </c>
      <c r="C55" s="583"/>
      <c r="D55" s="583"/>
      <c r="E55" s="584"/>
    </row>
    <row r="56" spans="1:5" ht="29.25" x14ac:dyDescent="0.25">
      <c r="A56" s="44" t="s">
        <v>8</v>
      </c>
      <c r="B56" s="495" t="s">
        <v>173</v>
      </c>
      <c r="C56" s="508"/>
      <c r="D56" s="508"/>
      <c r="E56" s="509"/>
    </row>
    <row r="57" spans="1:5" ht="21" customHeight="1" x14ac:dyDescent="0.25">
      <c r="A57" s="47" t="s">
        <v>9</v>
      </c>
      <c r="B57" s="503" t="s">
        <v>21</v>
      </c>
      <c r="C57" s="513"/>
      <c r="D57" s="513"/>
      <c r="E57" s="504"/>
    </row>
    <row r="58" spans="1:5" ht="21" customHeight="1" x14ac:dyDescent="0.25">
      <c r="A58" s="47" t="s">
        <v>10</v>
      </c>
      <c r="B58" s="781">
        <v>12.7</v>
      </c>
      <c r="C58" s="782"/>
      <c r="D58" s="782"/>
      <c r="E58" s="783"/>
    </row>
    <row r="59" spans="1:5" ht="21" customHeight="1" x14ac:dyDescent="0.25">
      <c r="A59" s="47" t="s">
        <v>11</v>
      </c>
      <c r="B59" s="781">
        <v>12.8</v>
      </c>
      <c r="C59" s="782"/>
      <c r="D59" s="782"/>
      <c r="E59" s="783"/>
    </row>
    <row r="60" spans="1:5" ht="21" customHeight="1" x14ac:dyDescent="0.25">
      <c r="A60" s="47" t="s">
        <v>12</v>
      </c>
      <c r="B60" s="781">
        <v>12.8</v>
      </c>
      <c r="C60" s="782"/>
      <c r="D60" s="782"/>
      <c r="E60" s="783"/>
    </row>
    <row r="61" spans="1:5" ht="21" customHeight="1" thickBot="1" x14ac:dyDescent="0.3">
      <c r="A61" s="38" t="s">
        <v>41</v>
      </c>
      <c r="B61" s="784">
        <v>12.8</v>
      </c>
      <c r="C61" s="785"/>
      <c r="D61" s="785"/>
      <c r="E61" s="786"/>
    </row>
    <row r="62" spans="1:5" ht="15.75" thickBot="1" x14ac:dyDescent="0.3"/>
    <row r="63" spans="1:5" ht="45" x14ac:dyDescent="0.25">
      <c r="A63" s="143" t="s">
        <v>0</v>
      </c>
      <c r="B63" s="763" t="s">
        <v>174</v>
      </c>
      <c r="C63" s="764"/>
      <c r="D63" s="764"/>
      <c r="E63" s="765"/>
    </row>
    <row r="64" spans="1:5" s="149" customFormat="1" ht="24" customHeight="1" thickBot="1" x14ac:dyDescent="0.3">
      <c r="A64" s="38" t="s">
        <v>1</v>
      </c>
      <c r="B64" s="777">
        <v>26379</v>
      </c>
      <c r="C64" s="506"/>
      <c r="D64" s="506"/>
      <c r="E64" s="507"/>
    </row>
    <row r="65" spans="1:5" ht="30" x14ac:dyDescent="0.25">
      <c r="A65" s="39" t="s">
        <v>2</v>
      </c>
      <c r="B65" s="40" t="s">
        <v>3</v>
      </c>
      <c r="C65" s="41" t="s">
        <v>14</v>
      </c>
      <c r="D65" s="41" t="s">
        <v>4</v>
      </c>
      <c r="E65" s="42" t="s">
        <v>15</v>
      </c>
    </row>
    <row r="66" spans="1:5" ht="24" customHeight="1" x14ac:dyDescent="0.25">
      <c r="A66" s="83" t="s">
        <v>175</v>
      </c>
      <c r="B66" s="145" t="s">
        <v>150</v>
      </c>
      <c r="C66" s="147">
        <v>61760913.406833343</v>
      </c>
      <c r="D66" s="147">
        <v>62745237.202504173</v>
      </c>
      <c r="E66" s="148">
        <v>63729560.998175003</v>
      </c>
    </row>
    <row r="67" spans="1:5" ht="50.25" customHeight="1" thickBot="1" x14ac:dyDescent="0.3">
      <c r="A67" s="84" t="s">
        <v>176</v>
      </c>
      <c r="B67" s="145" t="s">
        <v>177</v>
      </c>
      <c r="C67" s="147">
        <v>85000000</v>
      </c>
      <c r="D67" s="147">
        <v>302476060</v>
      </c>
      <c r="E67" s="148">
        <v>174860744</v>
      </c>
    </row>
    <row r="68" spans="1:5" ht="15.75" x14ac:dyDescent="0.25">
      <c r="A68" s="778" t="s">
        <v>5</v>
      </c>
      <c r="B68" s="779"/>
      <c r="C68" s="779"/>
      <c r="D68" s="779"/>
      <c r="E68" s="780"/>
    </row>
    <row r="69" spans="1:5" ht="60" customHeight="1" x14ac:dyDescent="0.25">
      <c r="A69" s="85" t="s">
        <v>178</v>
      </c>
      <c r="B69" s="766" t="s">
        <v>318</v>
      </c>
      <c r="C69" s="767"/>
      <c r="D69" s="767"/>
      <c r="E69" s="768"/>
    </row>
    <row r="70" spans="1:5" ht="210" customHeight="1" x14ac:dyDescent="0.25">
      <c r="A70" s="86" t="s">
        <v>179</v>
      </c>
      <c r="B70" s="766" t="s">
        <v>319</v>
      </c>
      <c r="C70" s="767"/>
      <c r="D70" s="767"/>
      <c r="E70" s="768"/>
    </row>
    <row r="71" spans="1:5" ht="29.25" x14ac:dyDescent="0.25">
      <c r="A71" s="85" t="s">
        <v>180</v>
      </c>
      <c r="B71" s="523" t="s">
        <v>181</v>
      </c>
      <c r="C71" s="524"/>
      <c r="D71" s="524"/>
      <c r="E71" s="525"/>
    </row>
    <row r="72" spans="1:5" ht="21" customHeight="1" x14ac:dyDescent="0.25">
      <c r="A72" s="84" t="s">
        <v>9</v>
      </c>
      <c r="B72" s="526" t="s">
        <v>182</v>
      </c>
      <c r="C72" s="527"/>
      <c r="D72" s="527"/>
      <c r="E72" s="528"/>
    </row>
    <row r="73" spans="1:5" ht="21" customHeight="1" x14ac:dyDescent="0.25">
      <c r="A73" s="47" t="s">
        <v>10</v>
      </c>
      <c r="B73" s="517" t="s">
        <v>329</v>
      </c>
      <c r="C73" s="518"/>
      <c r="D73" s="518"/>
      <c r="E73" s="519"/>
    </row>
    <row r="74" spans="1:5" ht="21" customHeight="1" x14ac:dyDescent="0.25">
      <c r="A74" s="47" t="s">
        <v>11</v>
      </c>
      <c r="B74" s="517" t="s">
        <v>330</v>
      </c>
      <c r="C74" s="518"/>
      <c r="D74" s="518"/>
      <c r="E74" s="519"/>
    </row>
    <row r="75" spans="1:5" ht="21" customHeight="1" x14ac:dyDescent="0.25">
      <c r="A75" s="47" t="s">
        <v>12</v>
      </c>
      <c r="B75" s="517" t="s">
        <v>331</v>
      </c>
      <c r="C75" s="518"/>
      <c r="D75" s="518"/>
      <c r="E75" s="519"/>
    </row>
    <row r="76" spans="1:5" ht="21" customHeight="1" thickBot="1" x14ac:dyDescent="0.3">
      <c r="A76" s="38" t="s">
        <v>41</v>
      </c>
      <c r="B76" s="489" t="s">
        <v>332</v>
      </c>
      <c r="C76" s="490"/>
      <c r="D76" s="490"/>
      <c r="E76" s="491"/>
    </row>
    <row r="77" spans="1:5" ht="15.75" thickBot="1" x14ac:dyDescent="0.3"/>
    <row r="78" spans="1:5" ht="45" x14ac:dyDescent="0.25">
      <c r="A78" s="143" t="s">
        <v>0</v>
      </c>
      <c r="B78" s="743" t="s">
        <v>183</v>
      </c>
      <c r="C78" s="744"/>
      <c r="D78" s="744"/>
      <c r="E78" s="745"/>
    </row>
    <row r="79" spans="1:5" s="149" customFormat="1" ht="24" customHeight="1" thickBot="1" x14ac:dyDescent="0.3">
      <c r="A79" s="38" t="s">
        <v>1</v>
      </c>
      <c r="B79" s="647">
        <v>26387</v>
      </c>
      <c r="C79" s="559"/>
      <c r="D79" s="559"/>
      <c r="E79" s="560"/>
    </row>
    <row r="80" spans="1:5" ht="30" x14ac:dyDescent="0.25">
      <c r="A80" s="39" t="s">
        <v>2</v>
      </c>
      <c r="B80" s="40" t="s">
        <v>3</v>
      </c>
      <c r="C80" s="41" t="s">
        <v>14</v>
      </c>
      <c r="D80" s="41" t="s">
        <v>4</v>
      </c>
      <c r="E80" s="42" t="s">
        <v>15</v>
      </c>
    </row>
    <row r="81" spans="1:5" ht="24" customHeight="1" thickBot="1" x14ac:dyDescent="0.3">
      <c r="A81" s="43" t="s">
        <v>184</v>
      </c>
      <c r="B81" s="76" t="s">
        <v>161</v>
      </c>
      <c r="C81" s="48">
        <v>7499569</v>
      </c>
      <c r="D81" s="48">
        <v>7649560</v>
      </c>
      <c r="E81" s="144">
        <v>7879047</v>
      </c>
    </row>
    <row r="82" spans="1:5" ht="15.75" x14ac:dyDescent="0.25">
      <c r="A82" s="492" t="s">
        <v>5</v>
      </c>
      <c r="B82" s="493"/>
      <c r="C82" s="493"/>
      <c r="D82" s="493"/>
      <c r="E82" s="494"/>
    </row>
    <row r="83" spans="1:5" ht="40.5" customHeight="1" x14ac:dyDescent="0.25">
      <c r="A83" s="44" t="s">
        <v>6</v>
      </c>
      <c r="B83" s="510" t="s">
        <v>185</v>
      </c>
      <c r="C83" s="511"/>
      <c r="D83" s="511"/>
      <c r="E83" s="512"/>
    </row>
    <row r="84" spans="1:5" ht="77.25" customHeight="1" x14ac:dyDescent="0.25">
      <c r="A84" s="79" t="s">
        <v>7</v>
      </c>
      <c r="B84" s="582" t="s">
        <v>320</v>
      </c>
      <c r="C84" s="583"/>
      <c r="D84" s="583"/>
      <c r="E84" s="584"/>
    </row>
    <row r="85" spans="1:5" ht="29.25" x14ac:dyDescent="0.25">
      <c r="A85" s="44" t="s">
        <v>8</v>
      </c>
      <c r="B85" s="495" t="s">
        <v>163</v>
      </c>
      <c r="C85" s="642"/>
      <c r="D85" s="495" t="s">
        <v>186</v>
      </c>
      <c r="E85" s="509"/>
    </row>
    <row r="86" spans="1:5" ht="21" customHeight="1" x14ac:dyDescent="0.25">
      <c r="A86" s="47" t="s">
        <v>9</v>
      </c>
      <c r="B86" s="503" t="s">
        <v>164</v>
      </c>
      <c r="C86" s="646"/>
      <c r="D86" s="503" t="s">
        <v>187</v>
      </c>
      <c r="E86" s="504"/>
    </row>
    <row r="87" spans="1:5" ht="21" customHeight="1" x14ac:dyDescent="0.25">
      <c r="A87" s="47" t="s">
        <v>10</v>
      </c>
      <c r="B87" s="514">
        <v>660</v>
      </c>
      <c r="C87" s="776"/>
      <c r="D87" s="649" t="s">
        <v>1321</v>
      </c>
      <c r="E87" s="651"/>
    </row>
    <row r="88" spans="1:5" ht="21" customHeight="1" x14ac:dyDescent="0.25">
      <c r="A88" s="47" t="s">
        <v>11</v>
      </c>
      <c r="B88" s="514">
        <v>712</v>
      </c>
      <c r="C88" s="776"/>
      <c r="D88" s="649" t="s">
        <v>1322</v>
      </c>
      <c r="E88" s="651"/>
    </row>
    <row r="89" spans="1:5" ht="21" customHeight="1" x14ac:dyDescent="0.25">
      <c r="A89" s="47" t="s">
        <v>12</v>
      </c>
      <c r="B89" s="514">
        <v>748</v>
      </c>
      <c r="C89" s="776"/>
      <c r="D89" s="649" t="s">
        <v>1323</v>
      </c>
      <c r="E89" s="651"/>
    </row>
    <row r="90" spans="1:5" ht="21" customHeight="1" thickBot="1" x14ac:dyDescent="0.3">
      <c r="A90" s="38" t="s">
        <v>41</v>
      </c>
      <c r="B90" s="558">
        <v>785</v>
      </c>
      <c r="C90" s="773"/>
      <c r="D90" s="655" t="s">
        <v>1324</v>
      </c>
      <c r="E90" s="657"/>
    </row>
    <row r="91" spans="1:5" ht="15.75" thickBot="1" x14ac:dyDescent="0.3"/>
    <row r="92" spans="1:5" ht="45" x14ac:dyDescent="0.25">
      <c r="A92" s="146" t="s">
        <v>0</v>
      </c>
      <c r="B92" s="743" t="s">
        <v>188</v>
      </c>
      <c r="C92" s="744"/>
      <c r="D92" s="744"/>
      <c r="E92" s="745"/>
    </row>
    <row r="93" spans="1:5" s="149" customFormat="1" ht="24" customHeight="1" thickBot="1" x14ac:dyDescent="0.3">
      <c r="A93" s="38" t="s">
        <v>1</v>
      </c>
      <c r="B93" s="647">
        <v>38069</v>
      </c>
      <c r="C93" s="559"/>
      <c r="D93" s="559"/>
      <c r="E93" s="560"/>
    </row>
    <row r="94" spans="1:5" ht="30" x14ac:dyDescent="0.25">
      <c r="A94" s="39" t="s">
        <v>2</v>
      </c>
      <c r="B94" s="40" t="s">
        <v>3</v>
      </c>
      <c r="C94" s="41" t="s">
        <v>14</v>
      </c>
      <c r="D94" s="41" t="s">
        <v>4</v>
      </c>
      <c r="E94" s="42" t="s">
        <v>15</v>
      </c>
    </row>
    <row r="95" spans="1:5" ht="24" customHeight="1" thickBot="1" x14ac:dyDescent="0.3">
      <c r="A95" s="16" t="s">
        <v>189</v>
      </c>
      <c r="B95" s="87" t="s">
        <v>190</v>
      </c>
      <c r="C95" s="48">
        <v>248395000</v>
      </c>
      <c r="D95" s="48">
        <v>253400000</v>
      </c>
      <c r="E95" s="49">
        <v>258468000</v>
      </c>
    </row>
    <row r="96" spans="1:5" ht="15.75" x14ac:dyDescent="0.25">
      <c r="A96" s="492" t="s">
        <v>5</v>
      </c>
      <c r="B96" s="493"/>
      <c r="C96" s="774"/>
      <c r="D96" s="774"/>
      <c r="E96" s="775"/>
    </row>
    <row r="97" spans="1:5" ht="39" customHeight="1" x14ac:dyDescent="0.25">
      <c r="A97" s="44" t="s">
        <v>6</v>
      </c>
      <c r="B97" s="766" t="s">
        <v>191</v>
      </c>
      <c r="C97" s="767"/>
      <c r="D97" s="767"/>
      <c r="E97" s="768"/>
    </row>
    <row r="98" spans="1:5" ht="152.25" customHeight="1" x14ac:dyDescent="0.25">
      <c r="A98" s="79" t="s">
        <v>7</v>
      </c>
      <c r="B98" s="510" t="s">
        <v>321</v>
      </c>
      <c r="C98" s="511"/>
      <c r="D98" s="511"/>
      <c r="E98" s="512"/>
    </row>
    <row r="99" spans="1:5" ht="29.25" x14ac:dyDescent="0.25">
      <c r="A99" s="44" t="s">
        <v>8</v>
      </c>
      <c r="B99" s="503" t="s">
        <v>192</v>
      </c>
      <c r="C99" s="513"/>
      <c r="D99" s="513"/>
      <c r="E99" s="504"/>
    </row>
    <row r="100" spans="1:5" ht="24" customHeight="1" x14ac:dyDescent="0.25">
      <c r="A100" s="47" t="s">
        <v>9</v>
      </c>
      <c r="B100" s="503" t="s">
        <v>193</v>
      </c>
      <c r="C100" s="513"/>
      <c r="D100" s="513"/>
      <c r="E100" s="504"/>
    </row>
    <row r="101" spans="1:5" ht="21" customHeight="1" x14ac:dyDescent="0.25">
      <c r="A101" s="47" t="s">
        <v>10</v>
      </c>
      <c r="B101" s="503" t="s">
        <v>322</v>
      </c>
      <c r="C101" s="513"/>
      <c r="D101" s="513"/>
      <c r="E101" s="504"/>
    </row>
    <row r="102" spans="1:5" ht="21" customHeight="1" x14ac:dyDescent="0.25">
      <c r="A102" s="47" t="s">
        <v>11</v>
      </c>
      <c r="B102" s="503" t="s">
        <v>323</v>
      </c>
      <c r="C102" s="513"/>
      <c r="D102" s="513"/>
      <c r="E102" s="504"/>
    </row>
    <row r="103" spans="1:5" ht="21" customHeight="1" x14ac:dyDescent="0.25">
      <c r="A103" s="47" t="s">
        <v>12</v>
      </c>
      <c r="B103" s="503" t="s">
        <v>324</v>
      </c>
      <c r="C103" s="513"/>
      <c r="D103" s="513"/>
      <c r="E103" s="504"/>
    </row>
    <row r="104" spans="1:5" ht="21" customHeight="1" thickBot="1" x14ac:dyDescent="0.3">
      <c r="A104" s="38" t="s">
        <v>41</v>
      </c>
      <c r="B104" s="647" t="s">
        <v>325</v>
      </c>
      <c r="C104" s="559"/>
      <c r="D104" s="559"/>
      <c r="E104" s="560"/>
    </row>
    <row r="105" spans="1:5" ht="15.75" thickBot="1" x14ac:dyDescent="0.3"/>
    <row r="106" spans="1:5" ht="45" x14ac:dyDescent="0.25">
      <c r="A106" s="146" t="s">
        <v>0</v>
      </c>
      <c r="B106" s="743" t="s">
        <v>194</v>
      </c>
      <c r="C106" s="744"/>
      <c r="D106" s="744"/>
      <c r="E106" s="745"/>
    </row>
    <row r="107" spans="1:5" ht="24" customHeight="1" thickBot="1" x14ac:dyDescent="0.3">
      <c r="A107" s="38" t="s">
        <v>1</v>
      </c>
      <c r="B107" s="647">
        <v>26459</v>
      </c>
      <c r="C107" s="559"/>
      <c r="D107" s="559"/>
      <c r="E107" s="560"/>
    </row>
    <row r="108" spans="1:5" ht="24" customHeight="1" x14ac:dyDescent="0.25">
      <c r="A108" s="39" t="s">
        <v>2</v>
      </c>
      <c r="B108" s="40" t="s">
        <v>3</v>
      </c>
      <c r="C108" s="40" t="s">
        <v>195</v>
      </c>
      <c r="D108" s="40" t="s">
        <v>196</v>
      </c>
      <c r="E108" s="88" t="s">
        <v>197</v>
      </c>
    </row>
    <row r="109" spans="1:5" ht="24" customHeight="1" thickBot="1" x14ac:dyDescent="0.3">
      <c r="A109" s="43" t="s">
        <v>198</v>
      </c>
      <c r="B109" s="76" t="s">
        <v>150</v>
      </c>
      <c r="C109" s="48">
        <v>35762249</v>
      </c>
      <c r="D109" s="48">
        <v>36317261</v>
      </c>
      <c r="E109" s="49">
        <v>37274613</v>
      </c>
    </row>
    <row r="110" spans="1:5" ht="15.75" x14ac:dyDescent="0.25">
      <c r="A110" s="492" t="s">
        <v>5</v>
      </c>
      <c r="B110" s="493"/>
      <c r="C110" s="493"/>
      <c r="D110" s="493"/>
      <c r="E110" s="494"/>
    </row>
    <row r="111" spans="1:5" ht="36.75" customHeight="1" x14ac:dyDescent="0.25">
      <c r="A111" s="44" t="s">
        <v>6</v>
      </c>
      <c r="B111" s="510" t="s">
        <v>185</v>
      </c>
      <c r="C111" s="510"/>
      <c r="D111" s="510"/>
      <c r="E111" s="628"/>
    </row>
    <row r="112" spans="1:5" ht="328.15" customHeight="1" x14ac:dyDescent="0.25">
      <c r="A112" s="564" t="s">
        <v>7</v>
      </c>
      <c r="B112" s="510" t="s">
        <v>327</v>
      </c>
      <c r="C112" s="510"/>
      <c r="D112" s="510"/>
      <c r="E112" s="628"/>
    </row>
    <row r="113" spans="1:5" ht="139.5" customHeight="1" x14ac:dyDescent="0.25">
      <c r="A113" s="742"/>
      <c r="B113" s="561" t="s">
        <v>326</v>
      </c>
      <c r="C113" s="562"/>
      <c r="D113" s="562"/>
      <c r="E113" s="563"/>
    </row>
    <row r="114" spans="1:5" ht="29.25" x14ac:dyDescent="0.25">
      <c r="A114" s="79" t="s">
        <v>8</v>
      </c>
      <c r="B114" s="520" t="s">
        <v>199</v>
      </c>
      <c r="C114" s="520"/>
      <c r="D114" s="612" t="s">
        <v>200</v>
      </c>
      <c r="E114" s="613"/>
    </row>
    <row r="115" spans="1:5" ht="21" customHeight="1" x14ac:dyDescent="0.25">
      <c r="A115" s="47" t="s">
        <v>9</v>
      </c>
      <c r="B115" s="520" t="s">
        <v>201</v>
      </c>
      <c r="C115" s="520"/>
      <c r="D115" s="566" t="s">
        <v>202</v>
      </c>
      <c r="E115" s="568"/>
    </row>
    <row r="116" spans="1:5" ht="21" customHeight="1" x14ac:dyDescent="0.25">
      <c r="A116" s="47" t="s">
        <v>10</v>
      </c>
      <c r="B116" s="521">
        <v>37</v>
      </c>
      <c r="C116" s="521"/>
      <c r="D116" s="566">
        <v>935</v>
      </c>
      <c r="E116" s="568"/>
    </row>
    <row r="117" spans="1:5" ht="21" customHeight="1" x14ac:dyDescent="0.25">
      <c r="A117" s="47" t="s">
        <v>11</v>
      </c>
      <c r="B117" s="521">
        <v>37</v>
      </c>
      <c r="C117" s="521"/>
      <c r="D117" s="566">
        <v>930</v>
      </c>
      <c r="E117" s="568"/>
    </row>
    <row r="118" spans="1:5" ht="21" customHeight="1" x14ac:dyDescent="0.25">
      <c r="A118" s="47" t="s">
        <v>12</v>
      </c>
      <c r="B118" s="521">
        <v>38</v>
      </c>
      <c r="C118" s="521"/>
      <c r="D118" s="566">
        <v>930</v>
      </c>
      <c r="E118" s="568"/>
    </row>
    <row r="119" spans="1:5" ht="21" customHeight="1" thickBot="1" x14ac:dyDescent="0.3">
      <c r="A119" s="38" t="s">
        <v>41</v>
      </c>
      <c r="B119" s="772">
        <v>38</v>
      </c>
      <c r="C119" s="772"/>
      <c r="D119" s="647">
        <v>930</v>
      </c>
      <c r="E119" s="560"/>
    </row>
    <row r="120" spans="1:5" ht="15.75" thickBot="1" x14ac:dyDescent="0.3"/>
    <row r="121" spans="1:5" ht="45" x14ac:dyDescent="0.25">
      <c r="A121" s="146" t="s">
        <v>0</v>
      </c>
      <c r="B121" s="763" t="s">
        <v>147</v>
      </c>
      <c r="C121" s="764"/>
      <c r="D121" s="764"/>
      <c r="E121" s="765"/>
    </row>
    <row r="122" spans="1:5" s="152" customFormat="1" ht="24" customHeight="1" x14ac:dyDescent="0.25">
      <c r="A122" s="47" t="s">
        <v>1</v>
      </c>
      <c r="B122" s="526">
        <v>47107</v>
      </c>
      <c r="C122" s="527"/>
      <c r="D122" s="527"/>
      <c r="E122" s="528"/>
    </row>
    <row r="123" spans="1:5" ht="30" x14ac:dyDescent="0.25">
      <c r="A123" s="15" t="s">
        <v>2</v>
      </c>
      <c r="B123" s="21" t="s">
        <v>3</v>
      </c>
      <c r="C123" s="150" t="s">
        <v>14</v>
      </c>
      <c r="D123" s="150" t="s">
        <v>4</v>
      </c>
      <c r="E123" s="151" t="s">
        <v>15</v>
      </c>
    </row>
    <row r="124" spans="1:5" ht="58.5" thickBot="1" x14ac:dyDescent="0.3">
      <c r="A124" s="44" t="s">
        <v>203</v>
      </c>
      <c r="B124" s="77" t="s">
        <v>204</v>
      </c>
      <c r="C124" s="48">
        <v>4526172</v>
      </c>
      <c r="D124" s="48">
        <v>17712500</v>
      </c>
      <c r="E124" s="49">
        <v>7087500</v>
      </c>
    </row>
    <row r="125" spans="1:5" ht="15.75" x14ac:dyDescent="0.25">
      <c r="A125" s="492" t="s">
        <v>5</v>
      </c>
      <c r="B125" s="493"/>
      <c r="C125" s="493"/>
      <c r="D125" s="493"/>
      <c r="E125" s="494"/>
    </row>
    <row r="126" spans="1:5" ht="36" customHeight="1" x14ac:dyDescent="0.25">
      <c r="A126" s="44" t="s">
        <v>6</v>
      </c>
      <c r="B126" s="766" t="s">
        <v>205</v>
      </c>
      <c r="C126" s="767"/>
      <c r="D126" s="767"/>
      <c r="E126" s="768"/>
    </row>
    <row r="127" spans="1:5" ht="117" customHeight="1" x14ac:dyDescent="0.25">
      <c r="A127" s="79" t="s">
        <v>7</v>
      </c>
      <c r="B127" s="769" t="s">
        <v>206</v>
      </c>
      <c r="C127" s="770"/>
      <c r="D127" s="770"/>
      <c r="E127" s="771"/>
    </row>
    <row r="128" spans="1:5" ht="33" customHeight="1" x14ac:dyDescent="0.25">
      <c r="A128" s="44" t="s">
        <v>8</v>
      </c>
      <c r="B128" s="495" t="s">
        <v>207</v>
      </c>
      <c r="C128" s="508"/>
      <c r="D128" s="508"/>
      <c r="E128" s="509"/>
    </row>
    <row r="129" spans="1:5" ht="21" customHeight="1" x14ac:dyDescent="0.25">
      <c r="A129" s="47" t="s">
        <v>9</v>
      </c>
      <c r="B129" s="503" t="s">
        <v>208</v>
      </c>
      <c r="C129" s="513"/>
      <c r="D129" s="513"/>
      <c r="E129" s="504"/>
    </row>
    <row r="130" spans="1:5" ht="21" customHeight="1" x14ac:dyDescent="0.25">
      <c r="A130" s="47" t="s">
        <v>10</v>
      </c>
      <c r="B130" s="503">
        <v>0</v>
      </c>
      <c r="C130" s="513"/>
      <c r="D130" s="513"/>
      <c r="E130" s="504"/>
    </row>
    <row r="131" spans="1:5" ht="21" customHeight="1" x14ac:dyDescent="0.25">
      <c r="A131" s="47" t="s">
        <v>11</v>
      </c>
      <c r="B131" s="514">
        <v>0</v>
      </c>
      <c r="C131" s="515"/>
      <c r="D131" s="515"/>
      <c r="E131" s="516"/>
    </row>
    <row r="132" spans="1:5" ht="21" customHeight="1" x14ac:dyDescent="0.25">
      <c r="A132" s="47" t="s">
        <v>12</v>
      </c>
      <c r="B132" s="514">
        <v>0</v>
      </c>
      <c r="C132" s="515"/>
      <c r="D132" s="515"/>
      <c r="E132" s="516"/>
    </row>
    <row r="133" spans="1:5" ht="21" customHeight="1" thickBot="1" x14ac:dyDescent="0.3">
      <c r="A133" s="38" t="s">
        <v>41</v>
      </c>
      <c r="B133" s="558">
        <v>1</v>
      </c>
      <c r="C133" s="577"/>
      <c r="D133" s="577"/>
      <c r="E133" s="578"/>
    </row>
    <row r="134" spans="1:5" ht="30" x14ac:dyDescent="0.25">
      <c r="A134" s="39" t="s">
        <v>2</v>
      </c>
      <c r="B134" s="40" t="s">
        <v>3</v>
      </c>
      <c r="C134" s="41" t="s">
        <v>14</v>
      </c>
      <c r="D134" s="41" t="s">
        <v>4</v>
      </c>
      <c r="E134" s="42" t="s">
        <v>15</v>
      </c>
    </row>
    <row r="135" spans="1:5" ht="29.25" thickBot="1" x14ac:dyDescent="0.3">
      <c r="A135" s="47" t="s">
        <v>209</v>
      </c>
      <c r="B135" s="74" t="s">
        <v>210</v>
      </c>
      <c r="C135" s="48">
        <v>30000</v>
      </c>
      <c r="D135" s="48">
        <v>30000</v>
      </c>
      <c r="E135" s="27">
        <v>30000</v>
      </c>
    </row>
    <row r="136" spans="1:5" ht="15.75" x14ac:dyDescent="0.25">
      <c r="A136" s="492" t="s">
        <v>5</v>
      </c>
      <c r="B136" s="493"/>
      <c r="C136" s="493"/>
      <c r="D136" s="493"/>
      <c r="E136" s="494"/>
    </row>
    <row r="137" spans="1:5" ht="68.25" customHeight="1" x14ac:dyDescent="0.25">
      <c r="A137" s="44" t="s">
        <v>6</v>
      </c>
      <c r="B137" s="755" t="s">
        <v>211</v>
      </c>
      <c r="C137" s="755"/>
      <c r="D137" s="755"/>
      <c r="E137" s="756"/>
    </row>
    <row r="138" spans="1:5" ht="81" customHeight="1" x14ac:dyDescent="0.25">
      <c r="A138" s="75" t="s">
        <v>7</v>
      </c>
      <c r="B138" s="757" t="s">
        <v>212</v>
      </c>
      <c r="C138" s="757"/>
      <c r="D138" s="757"/>
      <c r="E138" s="758"/>
    </row>
    <row r="139" spans="1:5" ht="29.25" x14ac:dyDescent="0.25">
      <c r="A139" s="44" t="s">
        <v>8</v>
      </c>
      <c r="B139" s="759" t="s">
        <v>213</v>
      </c>
      <c r="C139" s="760"/>
      <c r="D139" s="759" t="s">
        <v>214</v>
      </c>
      <c r="E139" s="761"/>
    </row>
    <row r="140" spans="1:5" ht="36" customHeight="1" x14ac:dyDescent="0.25">
      <c r="A140" s="47" t="s">
        <v>9</v>
      </c>
      <c r="B140" s="503" t="s">
        <v>215</v>
      </c>
      <c r="C140" s="702"/>
      <c r="D140" s="753" t="s">
        <v>216</v>
      </c>
      <c r="E140" s="762"/>
    </row>
    <row r="141" spans="1:5" ht="36" customHeight="1" x14ac:dyDescent="0.25">
      <c r="A141" s="47" t="s">
        <v>10</v>
      </c>
      <c r="B141" s="503" t="s">
        <v>217</v>
      </c>
      <c r="C141" s="702"/>
      <c r="D141" s="753" t="s">
        <v>333</v>
      </c>
      <c r="E141" s="754"/>
    </row>
    <row r="142" spans="1:5" ht="36" customHeight="1" x14ac:dyDescent="0.25">
      <c r="A142" s="47" t="s">
        <v>11</v>
      </c>
      <c r="B142" s="618" t="s">
        <v>218</v>
      </c>
      <c r="C142" s="702"/>
      <c r="D142" s="753" t="s">
        <v>333</v>
      </c>
      <c r="E142" s="754"/>
    </row>
    <row r="143" spans="1:5" ht="36" customHeight="1" x14ac:dyDescent="0.25">
      <c r="A143" s="47" t="s">
        <v>12</v>
      </c>
      <c r="B143" s="618" t="s">
        <v>219</v>
      </c>
      <c r="C143" s="702"/>
      <c r="D143" s="753" t="s">
        <v>333</v>
      </c>
      <c r="E143" s="754"/>
    </row>
    <row r="144" spans="1:5" ht="36" customHeight="1" thickBot="1" x14ac:dyDescent="0.3">
      <c r="A144" s="38" t="s">
        <v>41</v>
      </c>
      <c r="B144" s="749" t="s">
        <v>220</v>
      </c>
      <c r="C144" s="750"/>
      <c r="D144" s="751" t="s">
        <v>333</v>
      </c>
      <c r="E144" s="752"/>
    </row>
    <row r="145" spans="1:5" ht="15.75" thickBot="1" x14ac:dyDescent="0.3"/>
    <row r="146" spans="1:5" ht="30" x14ac:dyDescent="0.25">
      <c r="A146" s="39" t="s">
        <v>2</v>
      </c>
      <c r="B146" s="40" t="s">
        <v>3</v>
      </c>
      <c r="C146" s="41" t="s">
        <v>14</v>
      </c>
      <c r="D146" s="41" t="s">
        <v>4</v>
      </c>
      <c r="E146" s="42" t="s">
        <v>15</v>
      </c>
    </row>
    <row r="147" spans="1:5" ht="21" customHeight="1" x14ac:dyDescent="0.25">
      <c r="A147" s="47" t="s">
        <v>221</v>
      </c>
      <c r="B147" s="73" t="s">
        <v>150</v>
      </c>
      <c r="C147" s="89">
        <v>24600</v>
      </c>
      <c r="D147" s="89">
        <v>20500</v>
      </c>
      <c r="E147" s="90">
        <v>35500</v>
      </c>
    </row>
  </sheetData>
  <mergeCells count="137">
    <mergeCell ref="B12:E12"/>
    <mergeCell ref="B13:E13"/>
    <mergeCell ref="B14:C14"/>
    <mergeCell ref="D14:E14"/>
    <mergeCell ref="B15:C15"/>
    <mergeCell ref="D15:E15"/>
    <mergeCell ref="A1:E1"/>
    <mergeCell ref="B2:E2"/>
    <mergeCell ref="B3:E3"/>
    <mergeCell ref="B5:E5"/>
    <mergeCell ref="B6:E6"/>
    <mergeCell ref="A11:E11"/>
    <mergeCell ref="B19:C19"/>
    <mergeCell ref="D19:E19"/>
    <mergeCell ref="B21:E21"/>
    <mergeCell ref="B22:E22"/>
    <mergeCell ref="A25:E25"/>
    <mergeCell ref="B26:E26"/>
    <mergeCell ref="B16:C16"/>
    <mergeCell ref="D16:E16"/>
    <mergeCell ref="B17:C17"/>
    <mergeCell ref="D17:E17"/>
    <mergeCell ref="B18:C18"/>
    <mergeCell ref="D18:E18"/>
    <mergeCell ref="B33:E33"/>
    <mergeCell ref="B35:E35"/>
    <mergeCell ref="B36:E36"/>
    <mergeCell ref="A39:E39"/>
    <mergeCell ref="B40:E40"/>
    <mergeCell ref="B41:E41"/>
    <mergeCell ref="B27:E27"/>
    <mergeCell ref="B28:E28"/>
    <mergeCell ref="B29:E29"/>
    <mergeCell ref="B30:E30"/>
    <mergeCell ref="B31:E31"/>
    <mergeCell ref="B32:E32"/>
    <mergeCell ref="B49:E49"/>
    <mergeCell ref="B50:E50"/>
    <mergeCell ref="A53:E53"/>
    <mergeCell ref="B54:E54"/>
    <mergeCell ref="B55:E55"/>
    <mergeCell ref="B56:E56"/>
    <mergeCell ref="B42:E42"/>
    <mergeCell ref="B43:E43"/>
    <mergeCell ref="B44:E44"/>
    <mergeCell ref="B45:E45"/>
    <mergeCell ref="B46:E46"/>
    <mergeCell ref="B47:E47"/>
    <mergeCell ref="B64:E64"/>
    <mergeCell ref="A68:E68"/>
    <mergeCell ref="B69:E69"/>
    <mergeCell ref="B70:E70"/>
    <mergeCell ref="B71:E71"/>
    <mergeCell ref="B72:E72"/>
    <mergeCell ref="B57:E57"/>
    <mergeCell ref="B58:E58"/>
    <mergeCell ref="B59:E59"/>
    <mergeCell ref="B60:E60"/>
    <mergeCell ref="B61:E61"/>
    <mergeCell ref="B63:E63"/>
    <mergeCell ref="A82:E82"/>
    <mergeCell ref="B83:E83"/>
    <mergeCell ref="B84:E84"/>
    <mergeCell ref="B85:C85"/>
    <mergeCell ref="D85:E85"/>
    <mergeCell ref="B86:C86"/>
    <mergeCell ref="D86:E86"/>
    <mergeCell ref="B73:E73"/>
    <mergeCell ref="B74:E74"/>
    <mergeCell ref="B75:E75"/>
    <mergeCell ref="B76:E76"/>
    <mergeCell ref="B78:E78"/>
    <mergeCell ref="B79:E79"/>
    <mergeCell ref="B90:C90"/>
    <mergeCell ref="D90:E90"/>
    <mergeCell ref="B92:E92"/>
    <mergeCell ref="B93:E93"/>
    <mergeCell ref="A96:E96"/>
    <mergeCell ref="B97:E97"/>
    <mergeCell ref="B87:C87"/>
    <mergeCell ref="D87:E87"/>
    <mergeCell ref="B88:C88"/>
    <mergeCell ref="D88:E88"/>
    <mergeCell ref="B89:C89"/>
    <mergeCell ref="D89:E89"/>
    <mergeCell ref="B104:E104"/>
    <mergeCell ref="B106:E106"/>
    <mergeCell ref="B107:E107"/>
    <mergeCell ref="A110:E110"/>
    <mergeCell ref="B111:E111"/>
    <mergeCell ref="A112:A113"/>
    <mergeCell ref="B112:E112"/>
    <mergeCell ref="B113:E113"/>
    <mergeCell ref="B98:E98"/>
    <mergeCell ref="B99:E99"/>
    <mergeCell ref="B100:E100"/>
    <mergeCell ref="B101:E101"/>
    <mergeCell ref="B102:E102"/>
    <mergeCell ref="B103:E103"/>
    <mergeCell ref="B117:C117"/>
    <mergeCell ref="D117:E117"/>
    <mergeCell ref="B118:C118"/>
    <mergeCell ref="D118:E118"/>
    <mergeCell ref="B119:C119"/>
    <mergeCell ref="D119:E119"/>
    <mergeCell ref="B114:C114"/>
    <mergeCell ref="D114:E114"/>
    <mergeCell ref="B115:C115"/>
    <mergeCell ref="D115:E115"/>
    <mergeCell ref="B116:C116"/>
    <mergeCell ref="D116:E116"/>
    <mergeCell ref="B129:E129"/>
    <mergeCell ref="B130:E130"/>
    <mergeCell ref="B131:E131"/>
    <mergeCell ref="B132:E132"/>
    <mergeCell ref="B133:E133"/>
    <mergeCell ref="A136:E136"/>
    <mergeCell ref="B121:E121"/>
    <mergeCell ref="B122:E122"/>
    <mergeCell ref="A125:E125"/>
    <mergeCell ref="B126:E126"/>
    <mergeCell ref="B127:E127"/>
    <mergeCell ref="B128:E128"/>
    <mergeCell ref="B144:C144"/>
    <mergeCell ref="D144:E144"/>
    <mergeCell ref="B141:C141"/>
    <mergeCell ref="D141:E141"/>
    <mergeCell ref="B142:C142"/>
    <mergeCell ref="D142:E142"/>
    <mergeCell ref="B143:C143"/>
    <mergeCell ref="D143:E143"/>
    <mergeCell ref="B137:E137"/>
    <mergeCell ref="B138:E138"/>
    <mergeCell ref="B139:C139"/>
    <mergeCell ref="D139:E139"/>
    <mergeCell ref="B140:C140"/>
    <mergeCell ref="D140:E14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Naziv tijela" prompt="Naziv tijela" xr:uid="{A32FEF4E-A96A-44DF-8414-228DB002D381}">
          <x14:formula1>
            <xm:f>'[Dječji proračun-tablica final - Copy.xlsx]List1'!#REF!</xm:f>
          </x14:formula1>
          <xm:sqref>B21:E33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981C0-607E-4C1F-B873-87DBCD131C3B}">
  <dimension ref="A1:E1158"/>
  <sheetViews>
    <sheetView workbookViewId="0">
      <selection sqref="A1:E1"/>
    </sheetView>
  </sheetViews>
  <sheetFormatPr defaultRowHeight="15" x14ac:dyDescent="0.25"/>
  <cols>
    <col min="1" max="1" width="45.7109375" style="196" customWidth="1"/>
    <col min="2" max="2" width="35.7109375" style="196" customWidth="1"/>
    <col min="3" max="5" width="30.7109375" style="196" customWidth="1"/>
  </cols>
  <sheetData>
    <row r="1" spans="1:5" ht="19.5" x14ac:dyDescent="0.25">
      <c r="A1" s="593" t="s">
        <v>13</v>
      </c>
      <c r="B1" s="594"/>
      <c r="C1" s="594"/>
      <c r="D1" s="594"/>
      <c r="E1" s="595"/>
    </row>
    <row r="2" spans="1:5" ht="45" x14ac:dyDescent="0.25">
      <c r="A2" s="197" t="s">
        <v>0</v>
      </c>
      <c r="B2" s="521" t="s">
        <v>730</v>
      </c>
      <c r="C2" s="521"/>
      <c r="D2" s="521"/>
      <c r="E2" s="522"/>
    </row>
    <row r="3" spans="1:5" ht="15.75" thickBot="1" x14ac:dyDescent="0.3">
      <c r="A3" s="63" t="s">
        <v>731</v>
      </c>
      <c r="B3" s="596"/>
      <c r="C3" s="597"/>
      <c r="D3" s="597"/>
      <c r="E3" s="598"/>
    </row>
    <row r="4" spans="1:5" ht="15.75" thickBot="1" x14ac:dyDescent="0.3">
      <c r="A4" s="199"/>
      <c r="B4" s="199"/>
      <c r="C4" s="199"/>
      <c r="D4" s="199"/>
      <c r="E4" s="199"/>
    </row>
    <row r="5" spans="1:5" ht="30" x14ac:dyDescent="0.25">
      <c r="A5" s="229" t="s">
        <v>2</v>
      </c>
      <c r="B5" s="230" t="s">
        <v>3</v>
      </c>
      <c r="C5" s="231" t="s">
        <v>14</v>
      </c>
      <c r="D5" s="231" t="s">
        <v>4</v>
      </c>
      <c r="E5" s="232" t="s">
        <v>15</v>
      </c>
    </row>
    <row r="6" spans="1:5" ht="29.25" thickBot="1" x14ac:dyDescent="0.3">
      <c r="A6" s="311" t="s">
        <v>732</v>
      </c>
      <c r="B6" s="312" t="s">
        <v>733</v>
      </c>
      <c r="C6" s="313">
        <v>1560752832</v>
      </c>
      <c r="D6" s="313">
        <v>1562051751</v>
      </c>
      <c r="E6" s="314">
        <v>1594184518.5</v>
      </c>
    </row>
    <row r="7" spans="1:5" ht="15.75" x14ac:dyDescent="0.25">
      <c r="A7" s="492" t="s">
        <v>5</v>
      </c>
      <c r="B7" s="493"/>
      <c r="C7" s="493"/>
      <c r="D7" s="493"/>
      <c r="E7" s="494"/>
    </row>
    <row r="8" spans="1:5" ht="27.75" x14ac:dyDescent="0.25">
      <c r="A8" s="236" t="s">
        <v>6</v>
      </c>
      <c r="B8" s="521" t="s">
        <v>733</v>
      </c>
      <c r="C8" s="521"/>
      <c r="D8" s="521"/>
      <c r="E8" s="522"/>
    </row>
    <row r="9" spans="1:5" ht="82.9" customHeight="1" x14ac:dyDescent="0.25">
      <c r="A9" s="236" t="s">
        <v>7</v>
      </c>
      <c r="B9" s="561" t="s">
        <v>734</v>
      </c>
      <c r="C9" s="562"/>
      <c r="D9" s="562"/>
      <c r="E9" s="563"/>
    </row>
    <row r="10" spans="1:5" ht="68.45" customHeight="1" x14ac:dyDescent="0.25">
      <c r="A10" s="295" t="s">
        <v>8</v>
      </c>
      <c r="B10" s="612" t="s">
        <v>735</v>
      </c>
      <c r="C10" s="822"/>
      <c r="D10" s="495" t="s">
        <v>736</v>
      </c>
      <c r="E10" s="509"/>
    </row>
    <row r="11" spans="1:5" ht="26.45" customHeight="1" x14ac:dyDescent="0.25">
      <c r="A11" s="155" t="s">
        <v>9</v>
      </c>
      <c r="B11" s="520" t="s">
        <v>737</v>
      </c>
      <c r="C11" s="520"/>
      <c r="D11" s="508" t="s">
        <v>40</v>
      </c>
      <c r="E11" s="509"/>
    </row>
    <row r="12" spans="1:5" ht="21" customHeight="1" x14ac:dyDescent="0.25">
      <c r="A12" s="237" t="s">
        <v>10</v>
      </c>
      <c r="B12" s="616">
        <v>30</v>
      </c>
      <c r="C12" s="823"/>
      <c r="D12" s="495" t="s">
        <v>738</v>
      </c>
      <c r="E12" s="509"/>
    </row>
    <row r="13" spans="1:5" ht="21" customHeight="1" x14ac:dyDescent="0.25">
      <c r="A13" s="237" t="s">
        <v>11</v>
      </c>
      <c r="B13" s="495">
        <v>250</v>
      </c>
      <c r="C13" s="642"/>
      <c r="D13" s="495" t="s">
        <v>739</v>
      </c>
      <c r="E13" s="509"/>
    </row>
    <row r="14" spans="1:5" ht="21" customHeight="1" x14ac:dyDescent="0.25">
      <c r="A14" s="237" t="s">
        <v>12</v>
      </c>
      <c r="B14" s="495" t="s">
        <v>740</v>
      </c>
      <c r="C14" s="642"/>
      <c r="D14" s="495" t="s">
        <v>741</v>
      </c>
      <c r="E14" s="509"/>
    </row>
    <row r="15" spans="1:5" ht="21" customHeight="1" thickBot="1" x14ac:dyDescent="0.3">
      <c r="A15" s="228" t="s">
        <v>41</v>
      </c>
      <c r="B15" s="631" t="s">
        <v>742</v>
      </c>
      <c r="C15" s="793"/>
      <c r="D15" s="631" t="s">
        <v>743</v>
      </c>
      <c r="E15" s="633"/>
    </row>
    <row r="16" spans="1:5" ht="15.75" thickBot="1" x14ac:dyDescent="0.3">
      <c r="A16" s="315"/>
      <c r="B16" s="316"/>
      <c r="C16" s="317"/>
      <c r="D16" s="317"/>
      <c r="E16" s="317"/>
    </row>
    <row r="17" spans="1:5" ht="30.75" thickBot="1" x14ac:dyDescent="0.3">
      <c r="A17" s="229" t="s">
        <v>2</v>
      </c>
      <c r="B17" s="230" t="s">
        <v>3</v>
      </c>
      <c r="C17" s="231" t="s">
        <v>14</v>
      </c>
      <c r="D17" s="231" t="s">
        <v>4</v>
      </c>
      <c r="E17" s="232" t="s">
        <v>15</v>
      </c>
    </row>
    <row r="18" spans="1:5" ht="29.25" thickBot="1" x14ac:dyDescent="0.3">
      <c r="A18" s="318" t="s">
        <v>744</v>
      </c>
      <c r="B18" s="319" t="s">
        <v>745</v>
      </c>
      <c r="C18" s="320">
        <v>430000</v>
      </c>
      <c r="D18" s="320">
        <v>430000</v>
      </c>
      <c r="E18" s="321">
        <v>430000</v>
      </c>
    </row>
    <row r="19" spans="1:5" ht="15.75" x14ac:dyDescent="0.25">
      <c r="A19" s="492" t="s">
        <v>5</v>
      </c>
      <c r="B19" s="493"/>
      <c r="C19" s="493"/>
      <c r="D19" s="493"/>
      <c r="E19" s="494"/>
    </row>
    <row r="20" spans="1:5" ht="27.75" x14ac:dyDescent="0.25">
      <c r="A20" s="236" t="s">
        <v>6</v>
      </c>
      <c r="B20" s="521"/>
      <c r="C20" s="521"/>
      <c r="D20" s="521"/>
      <c r="E20" s="522"/>
    </row>
    <row r="21" spans="1:5" ht="108" customHeight="1" x14ac:dyDescent="0.25">
      <c r="A21" s="236" t="s">
        <v>7</v>
      </c>
      <c r="B21" s="561" t="s">
        <v>746</v>
      </c>
      <c r="C21" s="562"/>
      <c r="D21" s="562"/>
      <c r="E21" s="563"/>
    </row>
    <row r="22" spans="1:5" ht="29.25" x14ac:dyDescent="0.25">
      <c r="A22" s="295" t="s">
        <v>8</v>
      </c>
      <c r="B22" s="495" t="s">
        <v>747</v>
      </c>
      <c r="C22" s="508"/>
      <c r="D22" s="508"/>
      <c r="E22" s="509"/>
    </row>
    <row r="23" spans="1:5" ht="21" customHeight="1" x14ac:dyDescent="0.25">
      <c r="A23" s="155" t="s">
        <v>9</v>
      </c>
      <c r="B23" s="495" t="s">
        <v>58</v>
      </c>
      <c r="C23" s="508"/>
      <c r="D23" s="508"/>
      <c r="E23" s="509"/>
    </row>
    <row r="24" spans="1:5" ht="21" customHeight="1" x14ac:dyDescent="0.25">
      <c r="A24" s="237" t="s">
        <v>10</v>
      </c>
      <c r="B24" s="495">
        <v>12</v>
      </c>
      <c r="C24" s="508"/>
      <c r="D24" s="508"/>
      <c r="E24" s="509"/>
    </row>
    <row r="25" spans="1:5" ht="21" customHeight="1" x14ac:dyDescent="0.25">
      <c r="A25" s="237" t="s">
        <v>11</v>
      </c>
      <c r="B25" s="495">
        <v>12</v>
      </c>
      <c r="C25" s="508"/>
      <c r="D25" s="508"/>
      <c r="E25" s="509"/>
    </row>
    <row r="26" spans="1:5" ht="21" customHeight="1" x14ac:dyDescent="0.25">
      <c r="A26" s="237" t="s">
        <v>12</v>
      </c>
      <c r="B26" s="495">
        <v>12</v>
      </c>
      <c r="C26" s="508"/>
      <c r="D26" s="508"/>
      <c r="E26" s="509"/>
    </row>
    <row r="27" spans="1:5" ht="21" customHeight="1" thickBot="1" x14ac:dyDescent="0.3">
      <c r="A27" s="228" t="s">
        <v>41</v>
      </c>
      <c r="B27" s="631">
        <v>12</v>
      </c>
      <c r="C27" s="632"/>
      <c r="D27" s="632"/>
      <c r="E27" s="633"/>
    </row>
    <row r="28" spans="1:5" ht="15.75" thickBot="1" x14ac:dyDescent="0.3">
      <c r="A28" s="322"/>
      <c r="B28" s="323"/>
      <c r="C28" s="324"/>
      <c r="D28" s="324"/>
      <c r="E28" s="324"/>
    </row>
    <row r="29" spans="1:5" ht="30.75" thickBot="1" x14ac:dyDescent="0.3">
      <c r="A29" s="229" t="s">
        <v>2</v>
      </c>
      <c r="B29" s="230" t="s">
        <v>3</v>
      </c>
      <c r="C29" s="231" t="s">
        <v>14</v>
      </c>
      <c r="D29" s="231" t="s">
        <v>4</v>
      </c>
      <c r="E29" s="232" t="s">
        <v>15</v>
      </c>
    </row>
    <row r="30" spans="1:5" ht="21" customHeight="1" thickBot="1" x14ac:dyDescent="0.3">
      <c r="A30" s="325" t="s">
        <v>748</v>
      </c>
      <c r="B30" s="326" t="s">
        <v>150</v>
      </c>
      <c r="C30" s="327">
        <v>37314973</v>
      </c>
      <c r="D30" s="327">
        <v>38398090</v>
      </c>
      <c r="E30" s="328">
        <v>38459099.5</v>
      </c>
    </row>
    <row r="31" spans="1:5" ht="15.75" x14ac:dyDescent="0.25">
      <c r="A31" s="492" t="s">
        <v>5</v>
      </c>
      <c r="B31" s="493"/>
      <c r="C31" s="493"/>
      <c r="D31" s="493"/>
      <c r="E31" s="494"/>
    </row>
    <row r="32" spans="1:5" ht="27.75" x14ac:dyDescent="0.25">
      <c r="A32" s="236" t="s">
        <v>6</v>
      </c>
      <c r="B32" s="521"/>
      <c r="C32" s="521"/>
      <c r="D32" s="521"/>
      <c r="E32" s="522"/>
    </row>
    <row r="33" spans="1:5" ht="97.15" customHeight="1" x14ac:dyDescent="0.25">
      <c r="A33" s="236" t="s">
        <v>7</v>
      </c>
      <c r="B33" s="510" t="s">
        <v>749</v>
      </c>
      <c r="C33" s="510"/>
      <c r="D33" s="510"/>
      <c r="E33" s="628"/>
    </row>
    <row r="34" spans="1:5" ht="29.25" x14ac:dyDescent="0.25">
      <c r="A34" s="236" t="s">
        <v>8</v>
      </c>
      <c r="B34" s="520" t="s">
        <v>86</v>
      </c>
      <c r="C34" s="520"/>
      <c r="D34" s="520"/>
      <c r="E34" s="572"/>
    </row>
    <row r="35" spans="1:5" ht="21" customHeight="1" x14ac:dyDescent="0.25">
      <c r="A35" s="237" t="s">
        <v>9</v>
      </c>
      <c r="B35" s="520" t="s">
        <v>86</v>
      </c>
      <c r="C35" s="520"/>
      <c r="D35" s="520"/>
      <c r="E35" s="572"/>
    </row>
    <row r="36" spans="1:5" ht="21" customHeight="1" x14ac:dyDescent="0.25">
      <c r="A36" s="15" t="s">
        <v>10</v>
      </c>
      <c r="B36" s="616" t="s">
        <v>86</v>
      </c>
      <c r="C36" s="629"/>
      <c r="D36" s="629"/>
      <c r="E36" s="617"/>
    </row>
    <row r="37" spans="1:5" ht="21" customHeight="1" x14ac:dyDescent="0.25">
      <c r="A37" s="237" t="s">
        <v>11</v>
      </c>
      <c r="B37" s="495" t="s">
        <v>86</v>
      </c>
      <c r="C37" s="508"/>
      <c r="D37" s="508"/>
      <c r="E37" s="509"/>
    </row>
    <row r="38" spans="1:5" ht="21" customHeight="1" x14ac:dyDescent="0.25">
      <c r="A38" s="237" t="s">
        <v>12</v>
      </c>
      <c r="B38" s="495" t="s">
        <v>86</v>
      </c>
      <c r="C38" s="508"/>
      <c r="D38" s="508"/>
      <c r="E38" s="509"/>
    </row>
    <row r="39" spans="1:5" ht="21" customHeight="1" thickBot="1" x14ac:dyDescent="0.3">
      <c r="A39" s="228" t="s">
        <v>41</v>
      </c>
      <c r="B39" s="631" t="s">
        <v>86</v>
      </c>
      <c r="C39" s="632"/>
      <c r="D39" s="632"/>
      <c r="E39" s="633"/>
    </row>
    <row r="40" spans="1:5" ht="15.75" thickBot="1" x14ac:dyDescent="0.3">
      <c r="A40" s="329"/>
      <c r="B40" s="330"/>
      <c r="C40" s="331"/>
      <c r="D40" s="331"/>
      <c r="E40" s="331"/>
    </row>
    <row r="41" spans="1:5" ht="30.75" thickBot="1" x14ac:dyDescent="0.3">
      <c r="A41" s="229" t="s">
        <v>2</v>
      </c>
      <c r="B41" s="230" t="s">
        <v>3</v>
      </c>
      <c r="C41" s="231" t="s">
        <v>14</v>
      </c>
      <c r="D41" s="231" t="s">
        <v>4</v>
      </c>
      <c r="E41" s="232" t="s">
        <v>15</v>
      </c>
    </row>
    <row r="42" spans="1:5" ht="29.25" thickBot="1" x14ac:dyDescent="0.3">
      <c r="A42" s="318" t="s">
        <v>750</v>
      </c>
      <c r="B42" s="319" t="s">
        <v>751</v>
      </c>
      <c r="C42" s="320">
        <v>33849652</v>
      </c>
      <c r="D42" s="320">
        <v>35320000</v>
      </c>
      <c r="E42" s="321">
        <v>39010000</v>
      </c>
    </row>
    <row r="43" spans="1:5" ht="15.75" x14ac:dyDescent="0.25">
      <c r="A43" s="492" t="s">
        <v>5</v>
      </c>
      <c r="B43" s="493"/>
      <c r="C43" s="493"/>
      <c r="D43" s="493"/>
      <c r="E43" s="494"/>
    </row>
    <row r="44" spans="1:5" ht="27.75" x14ac:dyDescent="0.25">
      <c r="A44" s="236" t="s">
        <v>6</v>
      </c>
      <c r="B44" s="521"/>
      <c r="C44" s="521"/>
      <c r="D44" s="521"/>
      <c r="E44" s="522"/>
    </row>
    <row r="45" spans="1:5" ht="136.9" customHeight="1" x14ac:dyDescent="0.25">
      <c r="A45" s="236" t="s">
        <v>7</v>
      </c>
      <c r="B45" s="813" t="s">
        <v>1326</v>
      </c>
      <c r="C45" s="814"/>
      <c r="D45" s="814"/>
      <c r="E45" s="815"/>
    </row>
    <row r="46" spans="1:5" ht="29.25" x14ac:dyDescent="0.25">
      <c r="A46" s="157" t="s">
        <v>8</v>
      </c>
      <c r="B46" s="503" t="s">
        <v>752</v>
      </c>
      <c r="C46" s="513"/>
      <c r="D46" s="513"/>
      <c r="E46" s="504"/>
    </row>
    <row r="47" spans="1:5" ht="21" customHeight="1" x14ac:dyDescent="0.25">
      <c r="A47" s="155" t="s">
        <v>9</v>
      </c>
      <c r="B47" s="495" t="s">
        <v>58</v>
      </c>
      <c r="C47" s="508"/>
      <c r="D47" s="508"/>
      <c r="E47" s="509"/>
    </row>
    <row r="48" spans="1:5" ht="21" customHeight="1" x14ac:dyDescent="0.25">
      <c r="A48" s="237" t="s">
        <v>10</v>
      </c>
      <c r="B48" s="579">
        <v>74</v>
      </c>
      <c r="C48" s="796"/>
      <c r="D48" s="796"/>
      <c r="E48" s="803"/>
    </row>
    <row r="49" spans="1:5" ht="21" customHeight="1" x14ac:dyDescent="0.25">
      <c r="A49" s="237" t="s">
        <v>11</v>
      </c>
      <c r="B49" s="824" t="s">
        <v>1325</v>
      </c>
      <c r="C49" s="825"/>
      <c r="D49" s="825"/>
      <c r="E49" s="826"/>
    </row>
    <row r="50" spans="1:5" ht="21" customHeight="1" x14ac:dyDescent="0.25">
      <c r="A50" s="237" t="s">
        <v>12</v>
      </c>
      <c r="B50" s="824" t="s">
        <v>1325</v>
      </c>
      <c r="C50" s="825"/>
      <c r="D50" s="825"/>
      <c r="E50" s="826"/>
    </row>
    <row r="51" spans="1:5" ht="21" customHeight="1" thickBot="1" x14ac:dyDescent="0.3">
      <c r="A51" s="228" t="s">
        <v>41</v>
      </c>
      <c r="B51" s="827" t="s">
        <v>1325</v>
      </c>
      <c r="C51" s="828"/>
      <c r="D51" s="828"/>
      <c r="E51" s="829"/>
    </row>
    <row r="52" spans="1:5" ht="15.75" thickBot="1" x14ac:dyDescent="0.3">
      <c r="A52" s="322"/>
      <c r="B52" s="323"/>
      <c r="C52" s="324"/>
      <c r="D52" s="324"/>
      <c r="E52" s="324"/>
    </row>
    <row r="53" spans="1:5" ht="30.75" thickBot="1" x14ac:dyDescent="0.3">
      <c r="A53" s="229" t="s">
        <v>2</v>
      </c>
      <c r="B53" s="230" t="s">
        <v>3</v>
      </c>
      <c r="C53" s="231" t="s">
        <v>14</v>
      </c>
      <c r="D53" s="231" t="s">
        <v>4</v>
      </c>
      <c r="E53" s="232" t="s">
        <v>15</v>
      </c>
    </row>
    <row r="54" spans="1:5" ht="43.5" thickBot="1" x14ac:dyDescent="0.3">
      <c r="A54" s="318" t="s">
        <v>753</v>
      </c>
      <c r="B54" s="319" t="s">
        <v>754</v>
      </c>
      <c r="C54" s="320">
        <v>24067873</v>
      </c>
      <c r="D54" s="320">
        <v>24908867</v>
      </c>
      <c r="E54" s="321">
        <v>24962778</v>
      </c>
    </row>
    <row r="55" spans="1:5" ht="15.75" x14ac:dyDescent="0.25">
      <c r="A55" s="492" t="s">
        <v>5</v>
      </c>
      <c r="B55" s="493"/>
      <c r="C55" s="493"/>
      <c r="D55" s="493"/>
      <c r="E55" s="494"/>
    </row>
    <row r="56" spans="1:5" ht="27.75" x14ac:dyDescent="0.25">
      <c r="A56" s="236" t="s">
        <v>6</v>
      </c>
      <c r="B56" s="521"/>
      <c r="C56" s="521"/>
      <c r="D56" s="521"/>
      <c r="E56" s="522"/>
    </row>
    <row r="57" spans="1:5" ht="75" customHeight="1" x14ac:dyDescent="0.25">
      <c r="A57" s="236" t="s">
        <v>7</v>
      </c>
      <c r="B57" s="813" t="s">
        <v>1327</v>
      </c>
      <c r="C57" s="814"/>
      <c r="D57" s="814"/>
      <c r="E57" s="815"/>
    </row>
    <row r="58" spans="1:5" ht="34.15" customHeight="1" x14ac:dyDescent="0.25">
      <c r="A58" s="157" t="s">
        <v>8</v>
      </c>
      <c r="B58" s="495" t="s">
        <v>755</v>
      </c>
      <c r="C58" s="508"/>
      <c r="D58" s="508"/>
      <c r="E58" s="509"/>
    </row>
    <row r="59" spans="1:5" ht="21" customHeight="1" x14ac:dyDescent="0.25">
      <c r="A59" s="155" t="s">
        <v>9</v>
      </c>
      <c r="B59" s="495" t="s">
        <v>756</v>
      </c>
      <c r="C59" s="508"/>
      <c r="D59" s="508"/>
      <c r="E59" s="509"/>
    </row>
    <row r="60" spans="1:5" ht="21" customHeight="1" x14ac:dyDescent="0.25">
      <c r="A60" s="237" t="s">
        <v>10</v>
      </c>
      <c r="B60" s="495">
        <v>75</v>
      </c>
      <c r="C60" s="508"/>
      <c r="D60" s="508"/>
      <c r="E60" s="509"/>
    </row>
    <row r="61" spans="1:5" ht="21" customHeight="1" x14ac:dyDescent="0.25">
      <c r="A61" s="237" t="s">
        <v>11</v>
      </c>
      <c r="B61" s="495">
        <v>75</v>
      </c>
      <c r="C61" s="508"/>
      <c r="D61" s="508"/>
      <c r="E61" s="509"/>
    </row>
    <row r="62" spans="1:5" ht="21" customHeight="1" x14ac:dyDescent="0.25">
      <c r="A62" s="237" t="s">
        <v>12</v>
      </c>
      <c r="B62" s="495">
        <v>75</v>
      </c>
      <c r="C62" s="508"/>
      <c r="D62" s="508"/>
      <c r="E62" s="509"/>
    </row>
    <row r="63" spans="1:5" ht="21" customHeight="1" thickBot="1" x14ac:dyDescent="0.3">
      <c r="A63" s="228" t="s">
        <v>41</v>
      </c>
      <c r="B63" s="631">
        <v>75</v>
      </c>
      <c r="C63" s="632"/>
      <c r="D63" s="632"/>
      <c r="E63" s="633"/>
    </row>
    <row r="64" spans="1:5" ht="15.75" thickBot="1" x14ac:dyDescent="0.3">
      <c r="A64" s="332"/>
      <c r="B64" s="333"/>
      <c r="C64" s="334"/>
      <c r="D64" s="334"/>
      <c r="E64" s="334"/>
    </row>
    <row r="65" spans="1:5" ht="30.75" thickBot="1" x14ac:dyDescent="0.3">
      <c r="A65" s="229" t="s">
        <v>2</v>
      </c>
      <c r="B65" s="230" t="s">
        <v>3</v>
      </c>
      <c r="C65" s="231" t="s">
        <v>14</v>
      </c>
      <c r="D65" s="231" t="s">
        <v>4</v>
      </c>
      <c r="E65" s="232" t="s">
        <v>15</v>
      </c>
    </row>
    <row r="66" spans="1:5" ht="43.5" thickBot="1" x14ac:dyDescent="0.3">
      <c r="A66" s="335" t="s">
        <v>757</v>
      </c>
      <c r="B66" s="336" t="s">
        <v>758</v>
      </c>
      <c r="C66" s="337">
        <v>925000</v>
      </c>
      <c r="D66" s="337">
        <v>965000</v>
      </c>
      <c r="E66" s="338">
        <v>965000</v>
      </c>
    </row>
    <row r="67" spans="1:5" ht="15.75" x14ac:dyDescent="0.25">
      <c r="A67" s="492" t="s">
        <v>5</v>
      </c>
      <c r="B67" s="493"/>
      <c r="C67" s="493"/>
      <c r="D67" s="493"/>
      <c r="E67" s="494"/>
    </row>
    <row r="68" spans="1:5" ht="27.75" x14ac:dyDescent="0.25">
      <c r="A68" s="236" t="s">
        <v>6</v>
      </c>
      <c r="B68" s="521"/>
      <c r="C68" s="521"/>
      <c r="D68" s="521"/>
      <c r="E68" s="522"/>
    </row>
    <row r="69" spans="1:5" ht="141.6" customHeight="1" x14ac:dyDescent="0.25">
      <c r="A69" s="236" t="s">
        <v>7</v>
      </c>
      <c r="B69" s="561" t="s">
        <v>1328</v>
      </c>
      <c r="C69" s="562"/>
      <c r="D69" s="562"/>
      <c r="E69" s="563"/>
    </row>
    <row r="70" spans="1:5" ht="29.25" x14ac:dyDescent="0.25">
      <c r="A70" s="295" t="s">
        <v>8</v>
      </c>
      <c r="B70" s="612" t="s">
        <v>759</v>
      </c>
      <c r="C70" s="822"/>
      <c r="D70" s="495" t="s">
        <v>760</v>
      </c>
      <c r="E70" s="509"/>
    </row>
    <row r="71" spans="1:5" ht="21" customHeight="1" x14ac:dyDescent="0.25">
      <c r="A71" s="155" t="s">
        <v>9</v>
      </c>
      <c r="B71" s="520" t="s">
        <v>58</v>
      </c>
      <c r="C71" s="520"/>
      <c r="D71" s="508" t="s">
        <v>58</v>
      </c>
      <c r="E71" s="509"/>
    </row>
    <row r="72" spans="1:5" ht="21" customHeight="1" x14ac:dyDescent="0.25">
      <c r="A72" s="237" t="s">
        <v>10</v>
      </c>
      <c r="B72" s="616">
        <v>15</v>
      </c>
      <c r="C72" s="823"/>
      <c r="D72" s="495">
        <v>14</v>
      </c>
      <c r="E72" s="509"/>
    </row>
    <row r="73" spans="1:5" ht="21" customHeight="1" x14ac:dyDescent="0.25">
      <c r="A73" s="237" t="s">
        <v>11</v>
      </c>
      <c r="B73" s="495">
        <v>17</v>
      </c>
      <c r="C73" s="642"/>
      <c r="D73" s="495">
        <v>16</v>
      </c>
      <c r="E73" s="509"/>
    </row>
    <row r="74" spans="1:5" ht="21" customHeight="1" x14ac:dyDescent="0.25">
      <c r="A74" s="237" t="s">
        <v>12</v>
      </c>
      <c r="B74" s="495">
        <v>17</v>
      </c>
      <c r="C74" s="642"/>
      <c r="D74" s="495">
        <v>16</v>
      </c>
      <c r="E74" s="509"/>
    </row>
    <row r="75" spans="1:5" ht="21" customHeight="1" thickBot="1" x14ac:dyDescent="0.3">
      <c r="A75" s="228" t="s">
        <v>41</v>
      </c>
      <c r="B75" s="631">
        <v>17</v>
      </c>
      <c r="C75" s="793"/>
      <c r="D75" s="631">
        <v>16</v>
      </c>
      <c r="E75" s="633"/>
    </row>
    <row r="76" spans="1:5" ht="15.75" thickBot="1" x14ac:dyDescent="0.3">
      <c r="A76" s="339"/>
      <c r="B76" s="340"/>
      <c r="C76" s="341"/>
      <c r="D76" s="341"/>
      <c r="E76" s="341"/>
    </row>
    <row r="77" spans="1:5" ht="30.75" thickBot="1" x14ac:dyDescent="0.3">
      <c r="A77" s="229" t="s">
        <v>2</v>
      </c>
      <c r="B77" s="230" t="s">
        <v>3</v>
      </c>
      <c r="C77" s="231" t="s">
        <v>14</v>
      </c>
      <c r="D77" s="231" t="s">
        <v>4</v>
      </c>
      <c r="E77" s="232" t="s">
        <v>15</v>
      </c>
    </row>
    <row r="78" spans="1:5" ht="29.25" thickBot="1" x14ac:dyDescent="0.3">
      <c r="A78" s="335" t="s">
        <v>761</v>
      </c>
      <c r="B78" s="319" t="s">
        <v>762</v>
      </c>
      <c r="C78" s="320">
        <v>2816500</v>
      </c>
      <c r="D78" s="320">
        <v>2816500</v>
      </c>
      <c r="E78" s="321">
        <v>2816500</v>
      </c>
    </row>
    <row r="79" spans="1:5" ht="15.75" x14ac:dyDescent="0.25">
      <c r="A79" s="492" t="s">
        <v>5</v>
      </c>
      <c r="B79" s="493"/>
      <c r="C79" s="493"/>
      <c r="D79" s="493"/>
      <c r="E79" s="494"/>
    </row>
    <row r="80" spans="1:5" ht="27.75" x14ac:dyDescent="0.25">
      <c r="A80" s="236" t="s">
        <v>6</v>
      </c>
      <c r="B80" s="521"/>
      <c r="C80" s="521"/>
      <c r="D80" s="521"/>
      <c r="E80" s="522"/>
    </row>
    <row r="81" spans="1:5" ht="111.6" customHeight="1" x14ac:dyDescent="0.25">
      <c r="A81" s="236" t="s">
        <v>7</v>
      </c>
      <c r="B81" s="813" t="s">
        <v>763</v>
      </c>
      <c r="C81" s="814"/>
      <c r="D81" s="814"/>
      <c r="E81" s="815"/>
    </row>
    <row r="82" spans="1:5" ht="33" customHeight="1" x14ac:dyDescent="0.25">
      <c r="A82" s="157" t="s">
        <v>8</v>
      </c>
      <c r="B82" s="296" t="s">
        <v>764</v>
      </c>
      <c r="C82" s="296" t="s">
        <v>765</v>
      </c>
      <c r="D82" s="296" t="s">
        <v>766</v>
      </c>
      <c r="E82" s="297" t="s">
        <v>767</v>
      </c>
    </row>
    <row r="83" spans="1:5" ht="34.9" customHeight="1" x14ac:dyDescent="0.25">
      <c r="A83" s="155" t="s">
        <v>9</v>
      </c>
      <c r="B83" s="300" t="s">
        <v>768</v>
      </c>
      <c r="C83" s="300" t="s">
        <v>769</v>
      </c>
      <c r="D83" s="300" t="s">
        <v>770</v>
      </c>
      <c r="E83" s="342" t="s">
        <v>771</v>
      </c>
    </row>
    <row r="84" spans="1:5" ht="21" customHeight="1" x14ac:dyDescent="0.25">
      <c r="A84" s="237" t="s">
        <v>10</v>
      </c>
      <c r="B84" s="296">
        <v>13</v>
      </c>
      <c r="C84" s="302">
        <v>0</v>
      </c>
      <c r="D84" s="302">
        <v>22</v>
      </c>
      <c r="E84" s="343" t="s">
        <v>772</v>
      </c>
    </row>
    <row r="85" spans="1:5" ht="21" customHeight="1" x14ac:dyDescent="0.25">
      <c r="A85" s="237" t="s">
        <v>11</v>
      </c>
      <c r="B85" s="296">
        <v>20</v>
      </c>
      <c r="C85" s="302">
        <v>0</v>
      </c>
      <c r="D85" s="302">
        <v>25</v>
      </c>
      <c r="E85" s="343" t="s">
        <v>773</v>
      </c>
    </row>
    <row r="86" spans="1:5" ht="21" customHeight="1" x14ac:dyDescent="0.25">
      <c r="A86" s="237" t="s">
        <v>12</v>
      </c>
      <c r="B86" s="296">
        <v>20</v>
      </c>
      <c r="C86" s="302">
        <v>0</v>
      </c>
      <c r="D86" s="302">
        <v>25</v>
      </c>
      <c r="E86" s="343" t="s">
        <v>773</v>
      </c>
    </row>
    <row r="87" spans="1:5" ht="21" customHeight="1" thickBot="1" x14ac:dyDescent="0.3">
      <c r="A87" s="228" t="s">
        <v>41</v>
      </c>
      <c r="B87" s="307">
        <v>20</v>
      </c>
      <c r="C87" s="304">
        <v>0</v>
      </c>
      <c r="D87" s="304">
        <v>25</v>
      </c>
      <c r="E87" s="344" t="s">
        <v>773</v>
      </c>
    </row>
    <row r="88" spans="1:5" ht="15.75" thickBot="1" x14ac:dyDescent="0.3">
      <c r="A88" s="322"/>
      <c r="B88" s="333"/>
      <c r="C88" s="334"/>
      <c r="D88" s="334"/>
      <c r="E88" s="334"/>
    </row>
    <row r="89" spans="1:5" ht="30.75" thickBot="1" x14ac:dyDescent="0.3">
      <c r="A89" s="229" t="s">
        <v>2</v>
      </c>
      <c r="B89" s="230" t="s">
        <v>3</v>
      </c>
      <c r="C89" s="231" t="s">
        <v>14</v>
      </c>
      <c r="D89" s="231" t="s">
        <v>4</v>
      </c>
      <c r="E89" s="232" t="s">
        <v>15</v>
      </c>
    </row>
    <row r="90" spans="1:5" ht="16.5" thickBot="1" x14ac:dyDescent="0.3">
      <c r="A90" s="492" t="s">
        <v>5</v>
      </c>
      <c r="B90" s="493"/>
      <c r="C90" s="493"/>
      <c r="D90" s="493"/>
      <c r="E90" s="494"/>
    </row>
    <row r="91" spans="1:5" ht="28.5" x14ac:dyDescent="0.25">
      <c r="A91" s="318" t="s">
        <v>774</v>
      </c>
      <c r="B91" s="319" t="s">
        <v>775</v>
      </c>
      <c r="C91" s="320">
        <v>19115080</v>
      </c>
      <c r="D91" s="320">
        <v>19737041</v>
      </c>
      <c r="E91" s="321">
        <v>20373178</v>
      </c>
    </row>
    <row r="92" spans="1:5" ht="27.75" x14ac:dyDescent="0.25">
      <c r="A92" s="236" t="s">
        <v>6</v>
      </c>
      <c r="B92" s="521"/>
      <c r="C92" s="521"/>
      <c r="D92" s="521"/>
      <c r="E92" s="522"/>
    </row>
    <row r="93" spans="1:5" ht="67.900000000000006" customHeight="1" x14ac:dyDescent="0.25">
      <c r="A93" s="236" t="s">
        <v>7</v>
      </c>
      <c r="B93" s="813" t="s">
        <v>776</v>
      </c>
      <c r="C93" s="814"/>
      <c r="D93" s="814"/>
      <c r="E93" s="815"/>
    </row>
    <row r="94" spans="1:5" ht="29.25" x14ac:dyDescent="0.25">
      <c r="A94" s="157" t="s">
        <v>8</v>
      </c>
      <c r="B94" s="495" t="s">
        <v>777</v>
      </c>
      <c r="C94" s="508"/>
      <c r="D94" s="508"/>
      <c r="E94" s="509"/>
    </row>
    <row r="95" spans="1:5" ht="21" customHeight="1" x14ac:dyDescent="0.25">
      <c r="A95" s="155" t="s">
        <v>9</v>
      </c>
      <c r="B95" s="495" t="s">
        <v>461</v>
      </c>
      <c r="C95" s="508"/>
      <c r="D95" s="508"/>
      <c r="E95" s="509"/>
    </row>
    <row r="96" spans="1:5" ht="21" customHeight="1" x14ac:dyDescent="0.25">
      <c r="A96" s="237" t="s">
        <v>10</v>
      </c>
      <c r="B96" s="495">
        <v>16</v>
      </c>
      <c r="C96" s="508"/>
      <c r="D96" s="508"/>
      <c r="E96" s="509"/>
    </row>
    <row r="97" spans="1:5" ht="21" customHeight="1" x14ac:dyDescent="0.25">
      <c r="A97" s="237" t="s">
        <v>11</v>
      </c>
      <c r="B97" s="495">
        <v>16</v>
      </c>
      <c r="C97" s="508"/>
      <c r="D97" s="508"/>
      <c r="E97" s="509"/>
    </row>
    <row r="98" spans="1:5" ht="21" customHeight="1" x14ac:dyDescent="0.25">
      <c r="A98" s="237" t="s">
        <v>12</v>
      </c>
      <c r="B98" s="495">
        <v>16</v>
      </c>
      <c r="C98" s="508"/>
      <c r="D98" s="508"/>
      <c r="E98" s="509"/>
    </row>
    <row r="99" spans="1:5" ht="21" customHeight="1" thickBot="1" x14ac:dyDescent="0.3">
      <c r="A99" s="228" t="s">
        <v>41</v>
      </c>
      <c r="B99" s="631">
        <v>16</v>
      </c>
      <c r="C99" s="632"/>
      <c r="D99" s="632"/>
      <c r="E99" s="633"/>
    </row>
    <row r="100" spans="1:5" ht="15.75" thickBot="1" x14ac:dyDescent="0.3">
      <c r="A100" s="322"/>
      <c r="B100" s="333"/>
      <c r="C100" s="334"/>
      <c r="D100" s="334"/>
      <c r="E100" s="334"/>
    </row>
    <row r="101" spans="1:5" ht="30.75" thickBot="1" x14ac:dyDescent="0.3">
      <c r="A101" s="229" t="s">
        <v>2</v>
      </c>
      <c r="B101" s="230" t="s">
        <v>3</v>
      </c>
      <c r="C101" s="231" t="s">
        <v>14</v>
      </c>
      <c r="D101" s="231" t="s">
        <v>4</v>
      </c>
      <c r="E101" s="232" t="s">
        <v>15</v>
      </c>
    </row>
    <row r="102" spans="1:5" ht="29.25" thickBot="1" x14ac:dyDescent="0.3">
      <c r="A102" s="318" t="s">
        <v>778</v>
      </c>
      <c r="B102" s="345" t="s">
        <v>779</v>
      </c>
      <c r="C102" s="320">
        <v>445500</v>
      </c>
      <c r="D102" s="320">
        <v>645500</v>
      </c>
      <c r="E102" s="321">
        <v>645500</v>
      </c>
    </row>
    <row r="103" spans="1:5" ht="15.75" x14ac:dyDescent="0.25">
      <c r="A103" s="492" t="s">
        <v>5</v>
      </c>
      <c r="B103" s="493"/>
      <c r="C103" s="493"/>
      <c r="D103" s="493"/>
      <c r="E103" s="494"/>
    </row>
    <row r="104" spans="1:5" ht="27.75" x14ac:dyDescent="0.25">
      <c r="A104" s="236" t="s">
        <v>6</v>
      </c>
      <c r="B104" s="521"/>
      <c r="C104" s="521"/>
      <c r="D104" s="521"/>
      <c r="E104" s="522"/>
    </row>
    <row r="105" spans="1:5" ht="108" customHeight="1" x14ac:dyDescent="0.25">
      <c r="A105" s="236" t="s">
        <v>7</v>
      </c>
      <c r="B105" s="813" t="s">
        <v>780</v>
      </c>
      <c r="C105" s="814"/>
      <c r="D105" s="814"/>
      <c r="E105" s="815"/>
    </row>
    <row r="106" spans="1:5" ht="29.25" x14ac:dyDescent="0.25">
      <c r="A106" s="157" t="s">
        <v>8</v>
      </c>
      <c r="B106" s="495" t="s">
        <v>781</v>
      </c>
      <c r="C106" s="508"/>
      <c r="D106" s="508"/>
      <c r="E106" s="509"/>
    </row>
    <row r="107" spans="1:5" ht="21" customHeight="1" x14ac:dyDescent="0.25">
      <c r="A107" s="155" t="s">
        <v>9</v>
      </c>
      <c r="B107" s="495" t="s">
        <v>58</v>
      </c>
      <c r="C107" s="508"/>
      <c r="D107" s="508"/>
      <c r="E107" s="509"/>
    </row>
    <row r="108" spans="1:5" ht="21" customHeight="1" x14ac:dyDescent="0.25">
      <c r="A108" s="237" t="s">
        <v>10</v>
      </c>
      <c r="B108" s="824" t="s">
        <v>782</v>
      </c>
      <c r="C108" s="825"/>
      <c r="D108" s="825"/>
      <c r="E108" s="826"/>
    </row>
    <row r="109" spans="1:5" ht="21" customHeight="1" x14ac:dyDescent="0.25">
      <c r="A109" s="237" t="s">
        <v>11</v>
      </c>
      <c r="B109" s="824" t="s">
        <v>783</v>
      </c>
      <c r="C109" s="825"/>
      <c r="D109" s="825"/>
      <c r="E109" s="826"/>
    </row>
    <row r="110" spans="1:5" ht="21" customHeight="1" x14ac:dyDescent="0.25">
      <c r="A110" s="237" t="s">
        <v>12</v>
      </c>
      <c r="B110" s="824" t="s">
        <v>783</v>
      </c>
      <c r="C110" s="825"/>
      <c r="D110" s="825"/>
      <c r="E110" s="826"/>
    </row>
    <row r="111" spans="1:5" ht="21" customHeight="1" thickBot="1" x14ac:dyDescent="0.3">
      <c r="A111" s="228" t="s">
        <v>41</v>
      </c>
      <c r="B111" s="827" t="s">
        <v>783</v>
      </c>
      <c r="C111" s="828"/>
      <c r="D111" s="828"/>
      <c r="E111" s="829"/>
    </row>
    <row r="112" spans="1:5" ht="15.75" thickBot="1" x14ac:dyDescent="0.3">
      <c r="A112" s="339"/>
      <c r="B112" s="340"/>
      <c r="C112" s="341"/>
      <c r="D112" s="341"/>
      <c r="E112" s="341"/>
    </row>
    <row r="113" spans="1:5" ht="30.75" thickBot="1" x14ac:dyDescent="0.3">
      <c r="A113" s="229" t="s">
        <v>2</v>
      </c>
      <c r="B113" s="230" t="s">
        <v>3</v>
      </c>
      <c r="C113" s="231" t="s">
        <v>14</v>
      </c>
      <c r="D113" s="231" t="s">
        <v>4</v>
      </c>
      <c r="E113" s="232" t="s">
        <v>15</v>
      </c>
    </row>
    <row r="114" spans="1:5" ht="43.5" thickBot="1" x14ac:dyDescent="0.3">
      <c r="A114" s="318" t="s">
        <v>784</v>
      </c>
      <c r="B114" s="346" t="s">
        <v>785</v>
      </c>
      <c r="C114" s="347">
        <v>10125826</v>
      </c>
      <c r="D114" s="347">
        <v>10455298</v>
      </c>
      <c r="E114" s="348">
        <v>10792278</v>
      </c>
    </row>
    <row r="115" spans="1:5" ht="15.75" x14ac:dyDescent="0.25">
      <c r="A115" s="492" t="s">
        <v>5</v>
      </c>
      <c r="B115" s="493"/>
      <c r="C115" s="493"/>
      <c r="D115" s="493"/>
      <c r="E115" s="494"/>
    </row>
    <row r="116" spans="1:5" ht="27.75" x14ac:dyDescent="0.25">
      <c r="A116" s="236" t="s">
        <v>6</v>
      </c>
      <c r="B116" s="521"/>
      <c r="C116" s="521"/>
      <c r="D116" s="521"/>
      <c r="E116" s="522"/>
    </row>
    <row r="117" spans="1:5" ht="83.45" customHeight="1" x14ac:dyDescent="0.25">
      <c r="A117" s="236" t="s">
        <v>7</v>
      </c>
      <c r="B117" s="813" t="s">
        <v>786</v>
      </c>
      <c r="C117" s="814"/>
      <c r="D117" s="814"/>
      <c r="E117" s="815"/>
    </row>
    <row r="118" spans="1:5" ht="29.25" x14ac:dyDescent="0.25">
      <c r="A118" s="157" t="s">
        <v>8</v>
      </c>
      <c r="B118" s="495" t="s">
        <v>787</v>
      </c>
      <c r="C118" s="508"/>
      <c r="D118" s="508"/>
      <c r="E118" s="509"/>
    </row>
    <row r="119" spans="1:5" ht="21" customHeight="1" x14ac:dyDescent="0.25">
      <c r="A119" s="155" t="s">
        <v>9</v>
      </c>
      <c r="B119" s="495" t="s">
        <v>58</v>
      </c>
      <c r="C119" s="508"/>
      <c r="D119" s="508"/>
      <c r="E119" s="509"/>
    </row>
    <row r="120" spans="1:5" ht="21" customHeight="1" x14ac:dyDescent="0.25">
      <c r="A120" s="237" t="s">
        <v>10</v>
      </c>
      <c r="B120" s="579">
        <v>122</v>
      </c>
      <c r="C120" s="508"/>
      <c r="D120" s="508"/>
      <c r="E120" s="509"/>
    </row>
    <row r="121" spans="1:5" ht="21" customHeight="1" x14ac:dyDescent="0.25">
      <c r="A121" s="237" t="s">
        <v>11</v>
      </c>
      <c r="B121" s="579">
        <v>80</v>
      </c>
      <c r="C121" s="796"/>
      <c r="D121" s="796"/>
      <c r="E121" s="803"/>
    </row>
    <row r="122" spans="1:5" ht="21" customHeight="1" x14ac:dyDescent="0.25">
      <c r="A122" s="237" t="s">
        <v>12</v>
      </c>
      <c r="B122" s="579">
        <v>80</v>
      </c>
      <c r="C122" s="796"/>
      <c r="D122" s="796"/>
      <c r="E122" s="803"/>
    </row>
    <row r="123" spans="1:5" ht="21" customHeight="1" thickBot="1" x14ac:dyDescent="0.3">
      <c r="A123" s="228" t="s">
        <v>41</v>
      </c>
      <c r="B123" s="798">
        <v>80</v>
      </c>
      <c r="C123" s="799"/>
      <c r="D123" s="799"/>
      <c r="E123" s="804"/>
    </row>
    <row r="124" spans="1:5" ht="15.75" thickBot="1" x14ac:dyDescent="0.3">
      <c r="A124" s="349"/>
      <c r="B124" s="340"/>
      <c r="C124" s="341"/>
      <c r="D124" s="341"/>
      <c r="E124" s="341"/>
    </row>
    <row r="125" spans="1:5" ht="30.75" thickBot="1" x14ac:dyDescent="0.3">
      <c r="A125" s="229" t="s">
        <v>2</v>
      </c>
      <c r="B125" s="230" t="s">
        <v>3</v>
      </c>
      <c r="C125" s="231" t="s">
        <v>14</v>
      </c>
      <c r="D125" s="231" t="s">
        <v>4</v>
      </c>
      <c r="E125" s="232" t="s">
        <v>15</v>
      </c>
    </row>
    <row r="126" spans="1:5" ht="29.25" thickBot="1" x14ac:dyDescent="0.3">
      <c r="A126" s="318" t="s">
        <v>788</v>
      </c>
      <c r="B126" s="346" t="s">
        <v>789</v>
      </c>
      <c r="C126" s="347">
        <v>2600000</v>
      </c>
      <c r="D126" s="347">
        <v>2800000</v>
      </c>
      <c r="E126" s="348">
        <v>2800000</v>
      </c>
    </row>
    <row r="127" spans="1:5" ht="15.75" x14ac:dyDescent="0.25">
      <c r="A127" s="492" t="s">
        <v>5</v>
      </c>
      <c r="B127" s="493"/>
      <c r="C127" s="493"/>
      <c r="D127" s="493"/>
      <c r="E127" s="494"/>
    </row>
    <row r="128" spans="1:5" ht="27.75" x14ac:dyDescent="0.25">
      <c r="A128" s="236" t="s">
        <v>6</v>
      </c>
      <c r="B128" s="521"/>
      <c r="C128" s="521"/>
      <c r="D128" s="521"/>
      <c r="E128" s="522"/>
    </row>
    <row r="129" spans="1:5" ht="82.9" customHeight="1" x14ac:dyDescent="0.25">
      <c r="A129" s="236" t="s">
        <v>7</v>
      </c>
      <c r="B129" s="813" t="s">
        <v>790</v>
      </c>
      <c r="C129" s="814"/>
      <c r="D129" s="814"/>
      <c r="E129" s="815"/>
    </row>
    <row r="130" spans="1:5" ht="35.450000000000003" customHeight="1" x14ac:dyDescent="0.25">
      <c r="A130" s="157" t="s">
        <v>8</v>
      </c>
      <c r="B130" s="612" t="s">
        <v>791</v>
      </c>
      <c r="C130" s="822"/>
      <c r="D130" s="495" t="s">
        <v>792</v>
      </c>
      <c r="E130" s="509"/>
    </row>
    <row r="131" spans="1:5" ht="21" customHeight="1" x14ac:dyDescent="0.25">
      <c r="A131" s="155" t="s">
        <v>9</v>
      </c>
      <c r="B131" s="520" t="s">
        <v>58</v>
      </c>
      <c r="C131" s="520"/>
      <c r="D131" s="508" t="s">
        <v>58</v>
      </c>
      <c r="E131" s="509"/>
    </row>
    <row r="132" spans="1:5" ht="21" customHeight="1" x14ac:dyDescent="0.25">
      <c r="A132" s="237" t="s">
        <v>10</v>
      </c>
      <c r="B132" s="616">
        <v>120</v>
      </c>
      <c r="C132" s="823"/>
      <c r="D132" s="816" t="s">
        <v>499</v>
      </c>
      <c r="E132" s="817"/>
    </row>
    <row r="133" spans="1:5" ht="21" customHeight="1" x14ac:dyDescent="0.25">
      <c r="A133" s="237" t="s">
        <v>11</v>
      </c>
      <c r="B133" s="495">
        <v>120</v>
      </c>
      <c r="C133" s="642"/>
      <c r="D133" s="816" t="s">
        <v>793</v>
      </c>
      <c r="E133" s="817"/>
    </row>
    <row r="134" spans="1:5" ht="21" customHeight="1" x14ac:dyDescent="0.25">
      <c r="A134" s="237" t="s">
        <v>12</v>
      </c>
      <c r="B134" s="495">
        <v>120</v>
      </c>
      <c r="C134" s="642"/>
      <c r="D134" s="816" t="s">
        <v>794</v>
      </c>
      <c r="E134" s="817"/>
    </row>
    <row r="135" spans="1:5" ht="21" customHeight="1" thickBot="1" x14ac:dyDescent="0.3">
      <c r="A135" s="228" t="s">
        <v>41</v>
      </c>
      <c r="B135" s="631">
        <v>120</v>
      </c>
      <c r="C135" s="793"/>
      <c r="D135" s="820" t="s">
        <v>795</v>
      </c>
      <c r="E135" s="821"/>
    </row>
    <row r="136" spans="1:5" ht="15.75" thickBot="1" x14ac:dyDescent="0.3">
      <c r="A136" s="350"/>
      <c r="B136" s="351"/>
      <c r="C136" s="352"/>
      <c r="D136" s="352"/>
      <c r="E136" s="352"/>
    </row>
    <row r="137" spans="1:5" ht="30" x14ac:dyDescent="0.25">
      <c r="A137" s="229" t="s">
        <v>2</v>
      </c>
      <c r="B137" s="230" t="s">
        <v>3</v>
      </c>
      <c r="C137" s="231" t="s">
        <v>14</v>
      </c>
      <c r="D137" s="231" t="s">
        <v>4</v>
      </c>
      <c r="E137" s="232" t="s">
        <v>15</v>
      </c>
    </row>
    <row r="138" spans="1:5" ht="29.25" thickBot="1" x14ac:dyDescent="0.3">
      <c r="A138" s="353" t="s">
        <v>796</v>
      </c>
      <c r="B138" s="354" t="s">
        <v>797</v>
      </c>
      <c r="C138" s="355">
        <v>1714000</v>
      </c>
      <c r="D138" s="355">
        <v>1754000</v>
      </c>
      <c r="E138" s="355">
        <v>1754000</v>
      </c>
    </row>
    <row r="139" spans="1:5" ht="15.75" x14ac:dyDescent="0.25">
      <c r="A139" s="492" t="s">
        <v>5</v>
      </c>
      <c r="B139" s="493"/>
      <c r="C139" s="493"/>
      <c r="D139" s="493"/>
      <c r="E139" s="494"/>
    </row>
    <row r="140" spans="1:5" ht="27.75" x14ac:dyDescent="0.25">
      <c r="A140" s="236" t="s">
        <v>6</v>
      </c>
      <c r="B140" s="833"/>
      <c r="C140" s="834"/>
      <c r="D140" s="834"/>
      <c r="E140" s="835"/>
    </row>
    <row r="141" spans="1:5" ht="132.6" customHeight="1" x14ac:dyDescent="0.25">
      <c r="A141" s="236" t="s">
        <v>7</v>
      </c>
      <c r="B141" s="830" t="s">
        <v>798</v>
      </c>
      <c r="C141" s="831"/>
      <c r="D141" s="831"/>
      <c r="E141" s="832"/>
    </row>
    <row r="142" spans="1:5" ht="71.25" x14ac:dyDescent="0.25">
      <c r="A142" s="157" t="s">
        <v>8</v>
      </c>
      <c r="B142" s="296" t="s">
        <v>799</v>
      </c>
      <c r="C142" s="296" t="s">
        <v>800</v>
      </c>
      <c r="D142" s="296" t="s">
        <v>801</v>
      </c>
      <c r="E142" s="293" t="s">
        <v>802</v>
      </c>
    </row>
    <row r="143" spans="1:5" ht="21" customHeight="1" x14ac:dyDescent="0.25">
      <c r="A143" s="155" t="s">
        <v>9</v>
      </c>
      <c r="B143" s="300" t="s">
        <v>58</v>
      </c>
      <c r="C143" s="300" t="s">
        <v>58</v>
      </c>
      <c r="D143" s="300" t="s">
        <v>58</v>
      </c>
      <c r="E143" s="300" t="s">
        <v>58</v>
      </c>
    </row>
    <row r="144" spans="1:5" ht="21" customHeight="1" x14ac:dyDescent="0.25">
      <c r="A144" s="237" t="s">
        <v>10</v>
      </c>
      <c r="B144" s="296">
        <v>27</v>
      </c>
      <c r="C144" s="302">
        <v>19</v>
      </c>
      <c r="D144" s="302">
        <v>15</v>
      </c>
      <c r="E144" s="299">
        <v>25</v>
      </c>
    </row>
    <row r="145" spans="1:5" ht="21" customHeight="1" x14ac:dyDescent="0.25">
      <c r="A145" s="237" t="s">
        <v>11</v>
      </c>
      <c r="B145" s="296">
        <v>30</v>
      </c>
      <c r="C145" s="302">
        <v>20</v>
      </c>
      <c r="D145" s="302">
        <v>20</v>
      </c>
      <c r="E145" s="299">
        <v>25</v>
      </c>
    </row>
    <row r="146" spans="1:5" ht="21" customHeight="1" x14ac:dyDescent="0.25">
      <c r="A146" s="237" t="s">
        <v>12</v>
      </c>
      <c r="B146" s="296">
        <v>30</v>
      </c>
      <c r="C146" s="302">
        <v>20</v>
      </c>
      <c r="D146" s="302">
        <v>20</v>
      </c>
      <c r="E146" s="299">
        <v>25</v>
      </c>
    </row>
    <row r="147" spans="1:5" ht="21" customHeight="1" thickBot="1" x14ac:dyDescent="0.3">
      <c r="A147" s="228" t="s">
        <v>41</v>
      </c>
      <c r="B147" s="307">
        <v>32</v>
      </c>
      <c r="C147" s="304">
        <v>20</v>
      </c>
      <c r="D147" s="304">
        <v>20</v>
      </c>
      <c r="E147" s="356">
        <v>25</v>
      </c>
    </row>
    <row r="148" spans="1:5" ht="15.75" thickBot="1" x14ac:dyDescent="0.3">
      <c r="A148" s="349"/>
      <c r="B148" s="340"/>
      <c r="C148" s="341"/>
      <c r="D148" s="341"/>
      <c r="E148" s="341"/>
    </row>
    <row r="149" spans="1:5" ht="30.75" thickBot="1" x14ac:dyDescent="0.3">
      <c r="A149" s="229" t="s">
        <v>2</v>
      </c>
      <c r="B149" s="230" t="s">
        <v>3</v>
      </c>
      <c r="C149" s="231" t="s">
        <v>14</v>
      </c>
      <c r="D149" s="231" t="s">
        <v>4</v>
      </c>
      <c r="E149" s="232" t="s">
        <v>15</v>
      </c>
    </row>
    <row r="150" spans="1:5" ht="43.5" thickBot="1" x14ac:dyDescent="0.3">
      <c r="A150" s="335" t="s">
        <v>803</v>
      </c>
      <c r="B150" s="319" t="s">
        <v>804</v>
      </c>
      <c r="C150" s="320">
        <v>3090000</v>
      </c>
      <c r="D150" s="320">
        <v>3290000</v>
      </c>
      <c r="E150" s="321">
        <v>3490000</v>
      </c>
    </row>
    <row r="151" spans="1:5" ht="15.75" x14ac:dyDescent="0.25">
      <c r="A151" s="492" t="s">
        <v>5</v>
      </c>
      <c r="B151" s="493"/>
      <c r="C151" s="493"/>
      <c r="D151" s="493"/>
      <c r="E151" s="494"/>
    </row>
    <row r="152" spans="1:5" ht="27.75" x14ac:dyDescent="0.25">
      <c r="A152" s="236" t="s">
        <v>6</v>
      </c>
      <c r="B152" s="521"/>
      <c r="C152" s="521"/>
      <c r="D152" s="521"/>
      <c r="E152" s="522"/>
    </row>
    <row r="153" spans="1:5" ht="128.44999999999999" customHeight="1" x14ac:dyDescent="0.25">
      <c r="A153" s="236" t="s">
        <v>7</v>
      </c>
      <c r="B153" s="813" t="s">
        <v>805</v>
      </c>
      <c r="C153" s="814"/>
      <c r="D153" s="814"/>
      <c r="E153" s="815"/>
    </row>
    <row r="154" spans="1:5" ht="29.25" x14ac:dyDescent="0.25">
      <c r="A154" s="157" t="s">
        <v>8</v>
      </c>
      <c r="B154" s="612" t="s">
        <v>806</v>
      </c>
      <c r="C154" s="822"/>
      <c r="D154" s="495" t="s">
        <v>807</v>
      </c>
      <c r="E154" s="509"/>
    </row>
    <row r="155" spans="1:5" ht="21" customHeight="1" x14ac:dyDescent="0.25">
      <c r="A155" s="155" t="s">
        <v>9</v>
      </c>
      <c r="B155" s="520" t="s">
        <v>58</v>
      </c>
      <c r="C155" s="520"/>
      <c r="D155" s="508" t="s">
        <v>58</v>
      </c>
      <c r="E155" s="509"/>
    </row>
    <row r="156" spans="1:5" ht="21" customHeight="1" x14ac:dyDescent="0.25">
      <c r="A156" s="237" t="s">
        <v>10</v>
      </c>
      <c r="B156" s="616">
        <v>25</v>
      </c>
      <c r="C156" s="823"/>
      <c r="D156" s="816" t="s">
        <v>808</v>
      </c>
      <c r="E156" s="817"/>
    </row>
    <row r="157" spans="1:5" ht="21" customHeight="1" x14ac:dyDescent="0.25">
      <c r="A157" s="237" t="s">
        <v>11</v>
      </c>
      <c r="B157" s="495">
        <v>35</v>
      </c>
      <c r="C157" s="642"/>
      <c r="D157" s="816" t="s">
        <v>509</v>
      </c>
      <c r="E157" s="817"/>
    </row>
    <row r="158" spans="1:5" ht="21" customHeight="1" x14ac:dyDescent="0.25">
      <c r="A158" s="237" t="s">
        <v>12</v>
      </c>
      <c r="B158" s="495">
        <v>40</v>
      </c>
      <c r="C158" s="642"/>
      <c r="D158" s="816" t="s">
        <v>809</v>
      </c>
      <c r="E158" s="817"/>
    </row>
    <row r="159" spans="1:5" ht="21" customHeight="1" thickBot="1" x14ac:dyDescent="0.3">
      <c r="A159" s="228" t="s">
        <v>41</v>
      </c>
      <c r="B159" s="631">
        <v>45</v>
      </c>
      <c r="C159" s="793"/>
      <c r="D159" s="820" t="s">
        <v>810</v>
      </c>
      <c r="E159" s="821"/>
    </row>
    <row r="160" spans="1:5" ht="15.75" thickBot="1" x14ac:dyDescent="0.3">
      <c r="A160" s="339"/>
      <c r="B160" s="340"/>
      <c r="C160" s="341"/>
      <c r="D160" s="341"/>
      <c r="E160" s="341"/>
    </row>
    <row r="161" spans="1:5" ht="30.75" thickBot="1" x14ac:dyDescent="0.3">
      <c r="A161" s="229" t="s">
        <v>2</v>
      </c>
      <c r="B161" s="230" t="s">
        <v>3</v>
      </c>
      <c r="C161" s="231" t="s">
        <v>14</v>
      </c>
      <c r="D161" s="231" t="s">
        <v>4</v>
      </c>
      <c r="E161" s="232" t="s">
        <v>15</v>
      </c>
    </row>
    <row r="162" spans="1:5" ht="57.75" thickBot="1" x14ac:dyDescent="0.3">
      <c r="A162" s="318" t="s">
        <v>811</v>
      </c>
      <c r="B162" s="346" t="s">
        <v>812</v>
      </c>
      <c r="C162" s="347">
        <v>1460000</v>
      </c>
      <c r="D162" s="347">
        <v>1510000</v>
      </c>
      <c r="E162" s="348">
        <v>1510000</v>
      </c>
    </row>
    <row r="163" spans="1:5" ht="15.75" x14ac:dyDescent="0.25">
      <c r="A163" s="492" t="s">
        <v>5</v>
      </c>
      <c r="B163" s="493"/>
      <c r="C163" s="493"/>
      <c r="D163" s="493"/>
      <c r="E163" s="494"/>
    </row>
    <row r="164" spans="1:5" ht="27.75" x14ac:dyDescent="0.25">
      <c r="A164" s="236" t="s">
        <v>6</v>
      </c>
      <c r="B164" s="521"/>
      <c r="C164" s="521"/>
      <c r="D164" s="521"/>
      <c r="E164" s="522"/>
    </row>
    <row r="165" spans="1:5" ht="159" customHeight="1" x14ac:dyDescent="0.25">
      <c r="A165" s="236" t="s">
        <v>7</v>
      </c>
      <c r="B165" s="813" t="s">
        <v>813</v>
      </c>
      <c r="C165" s="814"/>
      <c r="D165" s="814"/>
      <c r="E165" s="815"/>
    </row>
    <row r="166" spans="1:5" ht="29.25" x14ac:dyDescent="0.25">
      <c r="A166" s="157" t="s">
        <v>8</v>
      </c>
      <c r="B166" s="495" t="s">
        <v>814</v>
      </c>
      <c r="C166" s="508"/>
      <c r="D166" s="508"/>
      <c r="E166" s="509"/>
    </row>
    <row r="167" spans="1:5" ht="21" customHeight="1" x14ac:dyDescent="0.25">
      <c r="A167" s="155" t="s">
        <v>9</v>
      </c>
      <c r="B167" s="495" t="s">
        <v>58</v>
      </c>
      <c r="C167" s="508"/>
      <c r="D167" s="508"/>
      <c r="E167" s="509"/>
    </row>
    <row r="168" spans="1:5" ht="21" customHeight="1" x14ac:dyDescent="0.25">
      <c r="A168" s="237" t="s">
        <v>10</v>
      </c>
      <c r="B168" s="495">
        <v>26</v>
      </c>
      <c r="C168" s="508"/>
      <c r="D168" s="508"/>
      <c r="E168" s="509"/>
    </row>
    <row r="169" spans="1:5" ht="21" customHeight="1" x14ac:dyDescent="0.25">
      <c r="A169" s="237" t="s">
        <v>11</v>
      </c>
      <c r="B169" s="495">
        <v>30</v>
      </c>
      <c r="C169" s="508"/>
      <c r="D169" s="508"/>
      <c r="E169" s="509"/>
    </row>
    <row r="170" spans="1:5" ht="21" customHeight="1" x14ac:dyDescent="0.25">
      <c r="A170" s="237" t="s">
        <v>12</v>
      </c>
      <c r="B170" s="495">
        <v>30</v>
      </c>
      <c r="C170" s="508"/>
      <c r="D170" s="508"/>
      <c r="E170" s="509"/>
    </row>
    <row r="171" spans="1:5" ht="21" customHeight="1" thickBot="1" x14ac:dyDescent="0.3">
      <c r="A171" s="228" t="s">
        <v>41</v>
      </c>
      <c r="B171" s="631">
        <v>31</v>
      </c>
      <c r="C171" s="632"/>
      <c r="D171" s="632"/>
      <c r="E171" s="633"/>
    </row>
    <row r="172" spans="1:5" ht="15.75" thickBot="1" x14ac:dyDescent="0.3">
      <c r="A172" s="322"/>
      <c r="B172" s="333"/>
      <c r="C172" s="334"/>
      <c r="D172" s="334"/>
      <c r="E172" s="334"/>
    </row>
    <row r="173" spans="1:5" ht="30.75" thickBot="1" x14ac:dyDescent="0.3">
      <c r="A173" s="229" t="s">
        <v>2</v>
      </c>
      <c r="B173" s="230" t="s">
        <v>3</v>
      </c>
      <c r="C173" s="231" t="s">
        <v>14</v>
      </c>
      <c r="D173" s="231" t="s">
        <v>4</v>
      </c>
      <c r="E173" s="232" t="s">
        <v>15</v>
      </c>
    </row>
    <row r="174" spans="1:5" ht="29.25" thickBot="1" x14ac:dyDescent="0.3">
      <c r="A174" s="318" t="s">
        <v>815</v>
      </c>
      <c r="B174" s="346" t="s">
        <v>816</v>
      </c>
      <c r="C174" s="347">
        <v>16488617</v>
      </c>
      <c r="D174" s="347">
        <v>17025118</v>
      </c>
      <c r="E174" s="348">
        <v>17573848</v>
      </c>
    </row>
    <row r="175" spans="1:5" ht="15.75" x14ac:dyDescent="0.25">
      <c r="A175" s="492" t="s">
        <v>5</v>
      </c>
      <c r="B175" s="493"/>
      <c r="C175" s="493"/>
      <c r="D175" s="493"/>
      <c r="E175" s="494"/>
    </row>
    <row r="176" spans="1:5" ht="27.75" x14ac:dyDescent="0.25">
      <c r="A176" s="236" t="s">
        <v>6</v>
      </c>
      <c r="B176" s="521"/>
      <c r="C176" s="521"/>
      <c r="D176" s="521"/>
      <c r="E176" s="522"/>
    </row>
    <row r="177" spans="1:5" ht="155.44999999999999" customHeight="1" x14ac:dyDescent="0.25">
      <c r="A177" s="236" t="s">
        <v>7</v>
      </c>
      <c r="B177" s="813" t="s">
        <v>817</v>
      </c>
      <c r="C177" s="814"/>
      <c r="D177" s="814"/>
      <c r="E177" s="815"/>
    </row>
    <row r="178" spans="1:5" ht="42.75" x14ac:dyDescent="0.25">
      <c r="A178" s="157" t="s">
        <v>8</v>
      </c>
      <c r="B178" s="301" t="s">
        <v>818</v>
      </c>
      <c r="C178" s="296" t="s">
        <v>819</v>
      </c>
      <c r="D178" s="495" t="s">
        <v>820</v>
      </c>
      <c r="E178" s="509"/>
    </row>
    <row r="179" spans="1:5" ht="21" customHeight="1" x14ac:dyDescent="0.25">
      <c r="A179" s="237" t="s">
        <v>9</v>
      </c>
      <c r="B179" s="296" t="s">
        <v>58</v>
      </c>
      <c r="C179" s="296" t="s">
        <v>58</v>
      </c>
      <c r="D179" s="495" t="s">
        <v>58</v>
      </c>
      <c r="E179" s="509"/>
    </row>
    <row r="180" spans="1:5" ht="21" customHeight="1" x14ac:dyDescent="0.25">
      <c r="A180" s="237" t="s">
        <v>10</v>
      </c>
      <c r="B180" s="296">
        <v>52</v>
      </c>
      <c r="C180" s="296">
        <v>307</v>
      </c>
      <c r="D180" s="495">
        <v>321</v>
      </c>
      <c r="E180" s="509"/>
    </row>
    <row r="181" spans="1:5" ht="21" customHeight="1" x14ac:dyDescent="0.25">
      <c r="A181" s="237" t="s">
        <v>11</v>
      </c>
      <c r="B181" s="296">
        <v>52</v>
      </c>
      <c r="C181" s="296">
        <v>416</v>
      </c>
      <c r="D181" s="495">
        <v>422</v>
      </c>
      <c r="E181" s="509"/>
    </row>
    <row r="182" spans="1:5" ht="21" customHeight="1" x14ac:dyDescent="0.25">
      <c r="A182" s="237" t="s">
        <v>12</v>
      </c>
      <c r="B182" s="296">
        <v>60</v>
      </c>
      <c r="C182" s="296">
        <v>320</v>
      </c>
      <c r="D182" s="495">
        <v>345</v>
      </c>
      <c r="E182" s="509"/>
    </row>
    <row r="183" spans="1:5" ht="21" customHeight="1" thickBot="1" x14ac:dyDescent="0.3">
      <c r="A183" s="228" t="s">
        <v>41</v>
      </c>
      <c r="B183" s="307">
        <v>65</v>
      </c>
      <c r="C183" s="307">
        <v>350</v>
      </c>
      <c r="D183" s="631">
        <v>370</v>
      </c>
      <c r="E183" s="633"/>
    </row>
    <row r="184" spans="1:5" ht="15.75" thickBot="1" x14ac:dyDescent="0.3">
      <c r="A184" s="291"/>
      <c r="B184" s="357"/>
      <c r="C184" s="357"/>
      <c r="D184" s="357"/>
      <c r="E184" s="357"/>
    </row>
    <row r="185" spans="1:5" ht="30.75" thickBot="1" x14ac:dyDescent="0.3">
      <c r="A185" s="229" t="s">
        <v>2</v>
      </c>
      <c r="B185" s="230" t="s">
        <v>3</v>
      </c>
      <c r="C185" s="231" t="s">
        <v>14</v>
      </c>
      <c r="D185" s="231" t="s">
        <v>4</v>
      </c>
      <c r="E185" s="232" t="s">
        <v>15</v>
      </c>
    </row>
    <row r="186" spans="1:5" ht="43.5" thickBot="1" x14ac:dyDescent="0.3">
      <c r="A186" s="335" t="s">
        <v>821</v>
      </c>
      <c r="B186" s="319" t="s">
        <v>822</v>
      </c>
      <c r="C186" s="320">
        <v>3500000</v>
      </c>
      <c r="D186" s="320">
        <v>3500000</v>
      </c>
      <c r="E186" s="321">
        <v>3500000</v>
      </c>
    </row>
    <row r="187" spans="1:5" ht="15.75" x14ac:dyDescent="0.25">
      <c r="A187" s="492" t="s">
        <v>5</v>
      </c>
      <c r="B187" s="493"/>
      <c r="C187" s="493"/>
      <c r="D187" s="493"/>
      <c r="E187" s="494"/>
    </row>
    <row r="188" spans="1:5" ht="29.25" x14ac:dyDescent="0.25">
      <c r="A188" s="236" t="s">
        <v>25</v>
      </c>
      <c r="B188" s="521"/>
      <c r="C188" s="521"/>
      <c r="D188" s="521"/>
      <c r="E188" s="522"/>
    </row>
    <row r="189" spans="1:5" ht="163.9" customHeight="1" x14ac:dyDescent="0.25">
      <c r="A189" s="236" t="s">
        <v>26</v>
      </c>
      <c r="B189" s="813" t="s">
        <v>823</v>
      </c>
      <c r="C189" s="814"/>
      <c r="D189" s="814"/>
      <c r="E189" s="815"/>
    </row>
    <row r="190" spans="1:5" ht="29.25" x14ac:dyDescent="0.25">
      <c r="A190" s="157" t="s">
        <v>27</v>
      </c>
      <c r="B190" s="612" t="s">
        <v>824</v>
      </c>
      <c r="C190" s="643"/>
      <c r="D190" s="643"/>
      <c r="E190" s="613"/>
    </row>
    <row r="191" spans="1:5" ht="21" customHeight="1" x14ac:dyDescent="0.25">
      <c r="A191" s="237" t="s">
        <v>9</v>
      </c>
      <c r="B191" s="520" t="s">
        <v>40</v>
      </c>
      <c r="C191" s="520"/>
      <c r="D191" s="520"/>
      <c r="E191" s="572"/>
    </row>
    <row r="192" spans="1:5" ht="21" customHeight="1" x14ac:dyDescent="0.25">
      <c r="A192" s="237" t="s">
        <v>10</v>
      </c>
      <c r="B192" s="824" t="s">
        <v>825</v>
      </c>
      <c r="C192" s="825"/>
      <c r="D192" s="825"/>
      <c r="E192" s="826"/>
    </row>
    <row r="193" spans="1:5" ht="21" customHeight="1" x14ac:dyDescent="0.25">
      <c r="A193" s="237" t="s">
        <v>11</v>
      </c>
      <c r="B193" s="824" t="s">
        <v>826</v>
      </c>
      <c r="C193" s="825"/>
      <c r="D193" s="825"/>
      <c r="E193" s="826"/>
    </row>
    <row r="194" spans="1:5" ht="21" customHeight="1" x14ac:dyDescent="0.25">
      <c r="A194" s="237" t="s">
        <v>12</v>
      </c>
      <c r="B194" s="824" t="s">
        <v>827</v>
      </c>
      <c r="C194" s="825"/>
      <c r="D194" s="825"/>
      <c r="E194" s="826"/>
    </row>
    <row r="195" spans="1:5" ht="21" customHeight="1" thickBot="1" x14ac:dyDescent="0.3">
      <c r="A195" s="228" t="s">
        <v>41</v>
      </c>
      <c r="B195" s="827" t="s">
        <v>828</v>
      </c>
      <c r="C195" s="828"/>
      <c r="D195" s="828"/>
      <c r="E195" s="829"/>
    </row>
    <row r="196" spans="1:5" ht="15.75" thickBot="1" x14ac:dyDescent="0.3">
      <c r="A196" s="358"/>
      <c r="B196" s="359"/>
      <c r="C196" s="359"/>
      <c r="D196" s="360"/>
      <c r="E196" s="361"/>
    </row>
    <row r="197" spans="1:5" ht="30.75" thickBot="1" x14ac:dyDescent="0.3">
      <c r="A197" s="229" t="s">
        <v>2</v>
      </c>
      <c r="B197" s="230" t="s">
        <v>3</v>
      </c>
      <c r="C197" s="231" t="s">
        <v>14</v>
      </c>
      <c r="D197" s="231" t="s">
        <v>4</v>
      </c>
      <c r="E197" s="232" t="s">
        <v>15</v>
      </c>
    </row>
    <row r="198" spans="1:5" ht="57.75" thickBot="1" x14ac:dyDescent="0.3">
      <c r="A198" s="335" t="s">
        <v>829</v>
      </c>
      <c r="B198" s="319" t="s">
        <v>830</v>
      </c>
      <c r="C198" s="320">
        <v>178571000</v>
      </c>
      <c r="D198" s="320">
        <v>176195000</v>
      </c>
      <c r="E198" s="321">
        <v>154606000</v>
      </c>
    </row>
    <row r="199" spans="1:5" ht="15.75" x14ac:dyDescent="0.25">
      <c r="A199" s="492" t="s">
        <v>5</v>
      </c>
      <c r="B199" s="493"/>
      <c r="C199" s="493"/>
      <c r="D199" s="493"/>
      <c r="E199" s="494"/>
    </row>
    <row r="200" spans="1:5" ht="29.25" x14ac:dyDescent="0.25">
      <c r="A200" s="236" t="s">
        <v>25</v>
      </c>
      <c r="B200" s="521"/>
      <c r="C200" s="521"/>
      <c r="D200" s="521"/>
      <c r="E200" s="522"/>
    </row>
    <row r="201" spans="1:5" ht="112.9" customHeight="1" x14ac:dyDescent="0.25">
      <c r="A201" s="236" t="s">
        <v>26</v>
      </c>
      <c r="B201" s="813" t="s">
        <v>831</v>
      </c>
      <c r="C201" s="814"/>
      <c r="D201" s="814"/>
      <c r="E201" s="815"/>
    </row>
    <row r="202" spans="1:5" ht="29.25" x14ac:dyDescent="0.25">
      <c r="A202" s="157" t="s">
        <v>27</v>
      </c>
      <c r="B202" s="612" t="s">
        <v>832</v>
      </c>
      <c r="C202" s="643"/>
      <c r="D202" s="643"/>
      <c r="E202" s="613"/>
    </row>
    <row r="203" spans="1:5" ht="21" customHeight="1" x14ac:dyDescent="0.25">
      <c r="A203" s="237" t="s">
        <v>9</v>
      </c>
      <c r="B203" s="520" t="s">
        <v>58</v>
      </c>
      <c r="C203" s="520"/>
      <c r="D203" s="520"/>
      <c r="E203" s="572"/>
    </row>
    <row r="204" spans="1:5" ht="21" customHeight="1" x14ac:dyDescent="0.25">
      <c r="A204" s="237" t="s">
        <v>10</v>
      </c>
      <c r="B204" s="824" t="s">
        <v>833</v>
      </c>
      <c r="C204" s="825"/>
      <c r="D204" s="825"/>
      <c r="E204" s="826"/>
    </row>
    <row r="205" spans="1:5" ht="21" customHeight="1" x14ac:dyDescent="0.25">
      <c r="A205" s="237" t="s">
        <v>11</v>
      </c>
      <c r="B205" s="824" t="s">
        <v>446</v>
      </c>
      <c r="C205" s="825"/>
      <c r="D205" s="825"/>
      <c r="E205" s="826"/>
    </row>
    <row r="206" spans="1:5" ht="21" customHeight="1" x14ac:dyDescent="0.25">
      <c r="A206" s="237" t="s">
        <v>12</v>
      </c>
      <c r="B206" s="824" t="s">
        <v>446</v>
      </c>
      <c r="C206" s="825"/>
      <c r="D206" s="825"/>
      <c r="E206" s="826"/>
    </row>
    <row r="207" spans="1:5" ht="21" customHeight="1" thickBot="1" x14ac:dyDescent="0.3">
      <c r="A207" s="228" t="s">
        <v>41</v>
      </c>
      <c r="B207" s="827" t="s">
        <v>446</v>
      </c>
      <c r="C207" s="828"/>
      <c r="D207" s="828"/>
      <c r="E207" s="829"/>
    </row>
    <row r="208" spans="1:5" ht="15.75" thickBot="1" x14ac:dyDescent="0.3">
      <c r="A208" s="358"/>
      <c r="B208" s="362"/>
      <c r="C208" s="363"/>
      <c r="D208" s="363"/>
      <c r="E208" s="363"/>
    </row>
    <row r="209" spans="1:5" ht="30.75" thickBot="1" x14ac:dyDescent="0.3">
      <c r="A209" s="229" t="s">
        <v>2</v>
      </c>
      <c r="B209" s="230" t="s">
        <v>3</v>
      </c>
      <c r="C209" s="231" t="s">
        <v>14</v>
      </c>
      <c r="D209" s="231" t="s">
        <v>4</v>
      </c>
      <c r="E209" s="232" t="s">
        <v>15</v>
      </c>
    </row>
    <row r="210" spans="1:5" ht="29.25" thickBot="1" x14ac:dyDescent="0.3">
      <c r="A210" s="364" t="s">
        <v>834</v>
      </c>
      <c r="B210" s="319" t="s">
        <v>835</v>
      </c>
      <c r="C210" s="320">
        <v>301600</v>
      </c>
      <c r="D210" s="320">
        <v>301600</v>
      </c>
      <c r="E210" s="321">
        <v>301600</v>
      </c>
    </row>
    <row r="211" spans="1:5" ht="15.75" x14ac:dyDescent="0.25">
      <c r="A211" s="492" t="s">
        <v>5</v>
      </c>
      <c r="B211" s="493"/>
      <c r="C211" s="493"/>
      <c r="D211" s="493"/>
      <c r="E211" s="494"/>
    </row>
    <row r="212" spans="1:5" ht="29.25" x14ac:dyDescent="0.25">
      <c r="A212" s="236" t="s">
        <v>25</v>
      </c>
      <c r="B212" s="521"/>
      <c r="C212" s="521"/>
      <c r="D212" s="521"/>
      <c r="E212" s="522"/>
    </row>
    <row r="213" spans="1:5" ht="80.45" customHeight="1" x14ac:dyDescent="0.25">
      <c r="A213" s="236" t="s">
        <v>26</v>
      </c>
      <c r="B213" s="813" t="s">
        <v>836</v>
      </c>
      <c r="C213" s="814"/>
      <c r="D213" s="814"/>
      <c r="E213" s="815"/>
    </row>
    <row r="214" spans="1:5" ht="29.25" x14ac:dyDescent="0.25">
      <c r="A214" s="157" t="s">
        <v>27</v>
      </c>
      <c r="B214" s="612" t="s">
        <v>837</v>
      </c>
      <c r="C214" s="643"/>
      <c r="D214" s="643"/>
      <c r="E214" s="613"/>
    </row>
    <row r="215" spans="1:5" ht="21" customHeight="1" x14ac:dyDescent="0.25">
      <c r="A215" s="237" t="s">
        <v>9</v>
      </c>
      <c r="B215" s="520" t="s">
        <v>58</v>
      </c>
      <c r="C215" s="520"/>
      <c r="D215" s="520"/>
      <c r="E215" s="572"/>
    </row>
    <row r="216" spans="1:5" ht="21" customHeight="1" x14ac:dyDescent="0.25">
      <c r="A216" s="237" t="s">
        <v>10</v>
      </c>
      <c r="B216" s="495">
        <v>0</v>
      </c>
      <c r="C216" s="508"/>
      <c r="D216" s="508"/>
      <c r="E216" s="509"/>
    </row>
    <row r="217" spans="1:5" ht="21" customHeight="1" x14ac:dyDescent="0.25">
      <c r="A217" s="237" t="s">
        <v>11</v>
      </c>
      <c r="B217" s="495">
        <v>1</v>
      </c>
      <c r="C217" s="508"/>
      <c r="D217" s="508"/>
      <c r="E217" s="509"/>
    </row>
    <row r="218" spans="1:5" ht="21" customHeight="1" x14ac:dyDescent="0.25">
      <c r="A218" s="237" t="s">
        <v>12</v>
      </c>
      <c r="B218" s="495">
        <v>1</v>
      </c>
      <c r="C218" s="508"/>
      <c r="D218" s="508"/>
      <c r="E218" s="509"/>
    </row>
    <row r="219" spans="1:5" ht="21" customHeight="1" thickBot="1" x14ac:dyDescent="0.3">
      <c r="A219" s="228" t="s">
        <v>41</v>
      </c>
      <c r="B219" s="631">
        <v>1</v>
      </c>
      <c r="C219" s="632"/>
      <c r="D219" s="632"/>
      <c r="E219" s="633"/>
    </row>
    <row r="220" spans="1:5" ht="15.75" thickBot="1" x14ac:dyDescent="0.3">
      <c r="A220" s="365"/>
      <c r="B220" s="366"/>
      <c r="C220" s="366"/>
      <c r="D220" s="367"/>
      <c r="E220" s="368"/>
    </row>
    <row r="221" spans="1:5" ht="30.75" thickBot="1" x14ac:dyDescent="0.3">
      <c r="A221" s="229" t="s">
        <v>2</v>
      </c>
      <c r="B221" s="230" t="s">
        <v>3</v>
      </c>
      <c r="C221" s="231" t="s">
        <v>14</v>
      </c>
      <c r="D221" s="231" t="s">
        <v>4</v>
      </c>
      <c r="E221" s="232" t="s">
        <v>15</v>
      </c>
    </row>
    <row r="222" spans="1:5" ht="29.25" thickBot="1" x14ac:dyDescent="0.3">
      <c r="A222" s="335" t="s">
        <v>838</v>
      </c>
      <c r="B222" s="319" t="s">
        <v>839</v>
      </c>
      <c r="C222" s="320">
        <v>2500000</v>
      </c>
      <c r="D222" s="320">
        <v>3100000</v>
      </c>
      <c r="E222" s="321">
        <v>3100000</v>
      </c>
    </row>
    <row r="223" spans="1:5" ht="15.75" x14ac:dyDescent="0.25">
      <c r="A223" s="492" t="s">
        <v>5</v>
      </c>
      <c r="B223" s="493"/>
      <c r="C223" s="493"/>
      <c r="D223" s="493"/>
      <c r="E223" s="494"/>
    </row>
    <row r="224" spans="1:5" ht="27.75" x14ac:dyDescent="0.25">
      <c r="A224" s="236" t="s">
        <v>6</v>
      </c>
      <c r="B224" s="521"/>
      <c r="C224" s="521"/>
      <c r="D224" s="521"/>
      <c r="E224" s="522"/>
    </row>
    <row r="225" spans="1:5" ht="108.6" customHeight="1" x14ac:dyDescent="0.25">
      <c r="A225" s="236" t="s">
        <v>7</v>
      </c>
      <c r="B225" s="813" t="s">
        <v>840</v>
      </c>
      <c r="C225" s="814"/>
      <c r="D225" s="814"/>
      <c r="E225" s="815"/>
    </row>
    <row r="226" spans="1:5" ht="29.25" x14ac:dyDescent="0.25">
      <c r="A226" s="157" t="s">
        <v>8</v>
      </c>
      <c r="B226" s="296" t="s">
        <v>841</v>
      </c>
      <c r="C226" s="369" t="s">
        <v>842</v>
      </c>
      <c r="D226" s="495" t="s">
        <v>843</v>
      </c>
      <c r="E226" s="509"/>
    </row>
    <row r="227" spans="1:5" ht="21" customHeight="1" x14ac:dyDescent="0.25">
      <c r="A227" s="155" t="s">
        <v>9</v>
      </c>
      <c r="B227" s="296" t="s">
        <v>58</v>
      </c>
      <c r="C227" s="306" t="s">
        <v>58</v>
      </c>
      <c r="D227" s="508" t="s">
        <v>58</v>
      </c>
      <c r="E227" s="509"/>
    </row>
    <row r="228" spans="1:5" ht="21" customHeight="1" x14ac:dyDescent="0.25">
      <c r="A228" s="237" t="s">
        <v>10</v>
      </c>
      <c r="B228" s="300">
        <v>17</v>
      </c>
      <c r="C228" s="370">
        <v>54</v>
      </c>
      <c r="D228" s="816">
        <v>20</v>
      </c>
      <c r="E228" s="817"/>
    </row>
    <row r="229" spans="1:5" ht="21" customHeight="1" x14ac:dyDescent="0.25">
      <c r="A229" s="237" t="s">
        <v>11</v>
      </c>
      <c r="B229" s="296">
        <v>25</v>
      </c>
      <c r="C229" s="306">
        <v>55</v>
      </c>
      <c r="D229" s="816">
        <v>25</v>
      </c>
      <c r="E229" s="817"/>
    </row>
    <row r="230" spans="1:5" ht="21" customHeight="1" x14ac:dyDescent="0.25">
      <c r="A230" s="237" t="s">
        <v>12</v>
      </c>
      <c r="B230" s="296">
        <v>30</v>
      </c>
      <c r="C230" s="306">
        <v>60</v>
      </c>
      <c r="D230" s="816">
        <v>25</v>
      </c>
      <c r="E230" s="817"/>
    </row>
    <row r="231" spans="1:5" ht="21" customHeight="1" thickBot="1" x14ac:dyDescent="0.3">
      <c r="A231" s="228" t="s">
        <v>41</v>
      </c>
      <c r="B231" s="307">
        <v>35</v>
      </c>
      <c r="C231" s="371">
        <v>65</v>
      </c>
      <c r="D231" s="820">
        <v>25</v>
      </c>
      <c r="E231" s="821"/>
    </row>
    <row r="232" spans="1:5" ht="15.75" thickBot="1" x14ac:dyDescent="0.3">
      <c r="A232" s="365"/>
      <c r="B232" s="367"/>
      <c r="C232" s="372"/>
      <c r="D232" s="373"/>
      <c r="E232" s="374"/>
    </row>
    <row r="233" spans="1:5" ht="30.75" thickBot="1" x14ac:dyDescent="0.3">
      <c r="A233" s="229" t="s">
        <v>2</v>
      </c>
      <c r="B233" s="230" t="s">
        <v>3</v>
      </c>
      <c r="C233" s="231" t="s">
        <v>14</v>
      </c>
      <c r="D233" s="231" t="s">
        <v>4</v>
      </c>
      <c r="E233" s="232" t="s">
        <v>15</v>
      </c>
    </row>
    <row r="234" spans="1:5" ht="57.75" thickBot="1" x14ac:dyDescent="0.3">
      <c r="A234" s="335" t="s">
        <v>844</v>
      </c>
      <c r="B234" s="319" t="s">
        <v>845</v>
      </c>
      <c r="C234" s="347">
        <v>2005250</v>
      </c>
      <c r="D234" s="347">
        <v>2005250</v>
      </c>
      <c r="E234" s="348">
        <v>2005250</v>
      </c>
    </row>
    <row r="235" spans="1:5" ht="15.75" x14ac:dyDescent="0.25">
      <c r="A235" s="492" t="s">
        <v>5</v>
      </c>
      <c r="B235" s="493"/>
      <c r="C235" s="493"/>
      <c r="D235" s="493"/>
      <c r="E235" s="494"/>
    </row>
    <row r="236" spans="1:5" ht="100.15" customHeight="1" x14ac:dyDescent="0.25">
      <c r="A236" s="236" t="s">
        <v>7</v>
      </c>
      <c r="B236" s="813" t="s">
        <v>846</v>
      </c>
      <c r="C236" s="814"/>
      <c r="D236" s="814"/>
      <c r="E236" s="815"/>
    </row>
    <row r="237" spans="1:5" ht="29.25" x14ac:dyDescent="0.25">
      <c r="A237" s="157" t="s">
        <v>8</v>
      </c>
      <c r="B237" s="296" t="s">
        <v>841</v>
      </c>
      <c r="C237" s="296" t="s">
        <v>847</v>
      </c>
      <c r="D237" s="495" t="s">
        <v>843</v>
      </c>
      <c r="E237" s="509"/>
    </row>
    <row r="238" spans="1:5" ht="21" customHeight="1" x14ac:dyDescent="0.25">
      <c r="A238" s="237" t="s">
        <v>9</v>
      </c>
      <c r="B238" s="296" t="s">
        <v>58</v>
      </c>
      <c r="C238" s="296" t="s">
        <v>58</v>
      </c>
      <c r="D238" s="495" t="s">
        <v>58</v>
      </c>
      <c r="E238" s="509"/>
    </row>
    <row r="239" spans="1:5" ht="21" customHeight="1" x14ac:dyDescent="0.25">
      <c r="A239" s="237" t="s">
        <v>10</v>
      </c>
      <c r="B239" s="296">
        <v>6</v>
      </c>
      <c r="C239" s="296">
        <v>40</v>
      </c>
      <c r="D239" s="495">
        <v>13</v>
      </c>
      <c r="E239" s="509"/>
    </row>
    <row r="240" spans="1:5" ht="21" customHeight="1" x14ac:dyDescent="0.25">
      <c r="A240" s="237" t="s">
        <v>11</v>
      </c>
      <c r="B240" s="296">
        <v>15</v>
      </c>
      <c r="C240" s="296">
        <v>40</v>
      </c>
      <c r="D240" s="495">
        <v>20</v>
      </c>
      <c r="E240" s="509"/>
    </row>
    <row r="241" spans="1:5" ht="21" customHeight="1" x14ac:dyDescent="0.25">
      <c r="A241" s="237" t="s">
        <v>12</v>
      </c>
      <c r="B241" s="296">
        <v>20</v>
      </c>
      <c r="C241" s="296">
        <v>45</v>
      </c>
      <c r="D241" s="495">
        <v>20</v>
      </c>
      <c r="E241" s="509"/>
    </row>
    <row r="242" spans="1:5" ht="21" customHeight="1" thickBot="1" x14ac:dyDescent="0.3">
      <c r="A242" s="228" t="s">
        <v>41</v>
      </c>
      <c r="B242" s="307">
        <v>25</v>
      </c>
      <c r="C242" s="307">
        <v>45</v>
      </c>
      <c r="D242" s="631">
        <v>20</v>
      </c>
      <c r="E242" s="633"/>
    </row>
    <row r="243" spans="1:5" ht="15.75" thickBot="1" x14ac:dyDescent="0.3">
      <c r="A243" s="365"/>
      <c r="B243" s="366"/>
      <c r="C243" s="366"/>
      <c r="D243" s="367"/>
      <c r="E243" s="368"/>
    </row>
    <row r="244" spans="1:5" ht="30.75" thickBot="1" x14ac:dyDescent="0.3">
      <c r="A244" s="229" t="s">
        <v>2</v>
      </c>
      <c r="B244" s="230" t="s">
        <v>3</v>
      </c>
      <c r="C244" s="231" t="s">
        <v>14</v>
      </c>
      <c r="D244" s="231" t="s">
        <v>4</v>
      </c>
      <c r="E244" s="232" t="s">
        <v>15</v>
      </c>
    </row>
    <row r="245" spans="1:5" ht="43.5" thickBot="1" x14ac:dyDescent="0.3">
      <c r="A245" s="335" t="s">
        <v>848</v>
      </c>
      <c r="B245" s="375" t="s">
        <v>849</v>
      </c>
      <c r="C245" s="320">
        <v>3800000</v>
      </c>
      <c r="D245" s="320">
        <v>4000000</v>
      </c>
      <c r="E245" s="321">
        <v>4100000</v>
      </c>
    </row>
    <row r="246" spans="1:5" ht="15.75" x14ac:dyDescent="0.25">
      <c r="A246" s="492" t="s">
        <v>5</v>
      </c>
      <c r="B246" s="493"/>
      <c r="C246" s="493"/>
      <c r="D246" s="493"/>
      <c r="E246" s="494"/>
    </row>
    <row r="247" spans="1:5" ht="29.25" x14ac:dyDescent="0.25">
      <c r="A247" s="236" t="s">
        <v>25</v>
      </c>
      <c r="B247" s="521"/>
      <c r="C247" s="521"/>
      <c r="D247" s="521"/>
      <c r="E247" s="522"/>
    </row>
    <row r="248" spans="1:5" ht="96.6" customHeight="1" x14ac:dyDescent="0.25">
      <c r="A248" s="236" t="s">
        <v>26</v>
      </c>
      <c r="B248" s="813" t="s">
        <v>850</v>
      </c>
      <c r="C248" s="814"/>
      <c r="D248" s="814"/>
      <c r="E248" s="815"/>
    </row>
    <row r="249" spans="1:5" ht="29.25" x14ac:dyDescent="0.25">
      <c r="A249" s="157" t="s">
        <v>27</v>
      </c>
      <c r="B249" s="612" t="s">
        <v>851</v>
      </c>
      <c r="C249" s="643"/>
      <c r="D249" s="643"/>
      <c r="E249" s="613"/>
    </row>
    <row r="250" spans="1:5" ht="21" customHeight="1" x14ac:dyDescent="0.25">
      <c r="A250" s="237" t="s">
        <v>9</v>
      </c>
      <c r="B250" s="520" t="s">
        <v>58</v>
      </c>
      <c r="C250" s="520"/>
      <c r="D250" s="520"/>
      <c r="E250" s="572"/>
    </row>
    <row r="251" spans="1:5" ht="21" customHeight="1" x14ac:dyDescent="0.25">
      <c r="A251" s="237" t="s">
        <v>10</v>
      </c>
      <c r="B251" s="495">
        <v>9</v>
      </c>
      <c r="C251" s="508"/>
      <c r="D251" s="508"/>
      <c r="E251" s="509"/>
    </row>
    <row r="252" spans="1:5" ht="21" customHeight="1" x14ac:dyDescent="0.25">
      <c r="A252" s="237" t="s">
        <v>11</v>
      </c>
      <c r="B252" s="495">
        <v>12</v>
      </c>
      <c r="C252" s="508"/>
      <c r="D252" s="508"/>
      <c r="E252" s="509"/>
    </row>
    <row r="253" spans="1:5" ht="21" customHeight="1" x14ac:dyDescent="0.25">
      <c r="A253" s="237" t="s">
        <v>12</v>
      </c>
      <c r="B253" s="495">
        <v>15</v>
      </c>
      <c r="C253" s="508"/>
      <c r="D253" s="508"/>
      <c r="E253" s="509"/>
    </row>
    <row r="254" spans="1:5" ht="21" customHeight="1" thickBot="1" x14ac:dyDescent="0.3">
      <c r="A254" s="228" t="s">
        <v>41</v>
      </c>
      <c r="B254" s="631">
        <v>15</v>
      </c>
      <c r="C254" s="632"/>
      <c r="D254" s="632"/>
      <c r="E254" s="633"/>
    </row>
    <row r="255" spans="1:5" ht="15.75" thickBot="1" x14ac:dyDescent="0.3">
      <c r="A255" s="365"/>
      <c r="B255" s="367"/>
      <c r="C255" s="368"/>
      <c r="D255" s="368"/>
      <c r="E255" s="368"/>
    </row>
    <row r="256" spans="1:5" ht="30.75" thickBot="1" x14ac:dyDescent="0.3">
      <c r="A256" s="229" t="s">
        <v>2</v>
      </c>
      <c r="B256" s="230" t="s">
        <v>3</v>
      </c>
      <c r="C256" s="231" t="s">
        <v>14</v>
      </c>
      <c r="D256" s="231" t="s">
        <v>4</v>
      </c>
      <c r="E256" s="232" t="s">
        <v>15</v>
      </c>
    </row>
    <row r="257" spans="1:5" ht="29.25" thickBot="1" x14ac:dyDescent="0.3">
      <c r="A257" s="335" t="s">
        <v>852</v>
      </c>
      <c r="B257" s="319" t="s">
        <v>853</v>
      </c>
      <c r="C257" s="320">
        <v>500000</v>
      </c>
      <c r="D257" s="320">
        <v>500000</v>
      </c>
      <c r="E257" s="321">
        <v>500000</v>
      </c>
    </row>
    <row r="258" spans="1:5" ht="15.75" x14ac:dyDescent="0.25">
      <c r="A258" s="492" t="s">
        <v>5</v>
      </c>
      <c r="B258" s="493"/>
      <c r="C258" s="493"/>
      <c r="D258" s="493"/>
      <c r="E258" s="494"/>
    </row>
    <row r="259" spans="1:5" ht="29.25" x14ac:dyDescent="0.25">
      <c r="A259" s="236" t="s">
        <v>25</v>
      </c>
      <c r="B259" s="521"/>
      <c r="C259" s="521"/>
      <c r="D259" s="521"/>
      <c r="E259" s="522"/>
    </row>
    <row r="260" spans="1:5" ht="85.15" customHeight="1" x14ac:dyDescent="0.25">
      <c r="A260" s="236" t="s">
        <v>26</v>
      </c>
      <c r="B260" s="813" t="s">
        <v>854</v>
      </c>
      <c r="C260" s="814"/>
      <c r="D260" s="814"/>
      <c r="E260" s="815"/>
    </row>
    <row r="261" spans="1:5" ht="29.25" x14ac:dyDescent="0.25">
      <c r="A261" s="157" t="s">
        <v>27</v>
      </c>
      <c r="B261" s="612" t="s">
        <v>855</v>
      </c>
      <c r="C261" s="643"/>
      <c r="D261" s="643"/>
      <c r="E261" s="613"/>
    </row>
    <row r="262" spans="1:5" ht="21" customHeight="1" x14ac:dyDescent="0.25">
      <c r="A262" s="237" t="s">
        <v>9</v>
      </c>
      <c r="B262" s="520" t="s">
        <v>58</v>
      </c>
      <c r="C262" s="520"/>
      <c r="D262" s="520"/>
      <c r="E262" s="572"/>
    </row>
    <row r="263" spans="1:5" ht="21" customHeight="1" x14ac:dyDescent="0.25">
      <c r="A263" s="237" t="s">
        <v>10</v>
      </c>
      <c r="B263" s="495">
        <v>9</v>
      </c>
      <c r="C263" s="508"/>
      <c r="D263" s="508"/>
      <c r="E263" s="509"/>
    </row>
    <row r="264" spans="1:5" ht="21" customHeight="1" x14ac:dyDescent="0.25">
      <c r="A264" s="237" t="s">
        <v>11</v>
      </c>
      <c r="B264" s="495">
        <v>15</v>
      </c>
      <c r="C264" s="508"/>
      <c r="D264" s="508"/>
      <c r="E264" s="509"/>
    </row>
    <row r="265" spans="1:5" ht="21" customHeight="1" x14ac:dyDescent="0.25">
      <c r="A265" s="237" t="s">
        <v>12</v>
      </c>
      <c r="B265" s="495">
        <v>10</v>
      </c>
      <c r="C265" s="508"/>
      <c r="D265" s="508"/>
      <c r="E265" s="509"/>
    </row>
    <row r="266" spans="1:5" ht="21" customHeight="1" thickBot="1" x14ac:dyDescent="0.3">
      <c r="A266" s="228" t="s">
        <v>41</v>
      </c>
      <c r="B266" s="631">
        <v>10</v>
      </c>
      <c r="C266" s="632"/>
      <c r="D266" s="632"/>
      <c r="E266" s="633"/>
    </row>
    <row r="267" spans="1:5" ht="15.75" thickBot="1" x14ac:dyDescent="0.3">
      <c r="A267" s="358"/>
      <c r="B267" s="360"/>
      <c r="C267" s="361"/>
      <c r="D267" s="361"/>
      <c r="E267" s="361"/>
    </row>
    <row r="268" spans="1:5" ht="30.75" thickBot="1" x14ac:dyDescent="0.3">
      <c r="A268" s="229" t="s">
        <v>2</v>
      </c>
      <c r="B268" s="230" t="s">
        <v>3</v>
      </c>
      <c r="C268" s="231" t="s">
        <v>14</v>
      </c>
      <c r="D268" s="231" t="s">
        <v>4</v>
      </c>
      <c r="E268" s="232" t="s">
        <v>15</v>
      </c>
    </row>
    <row r="269" spans="1:5" ht="29.25" thickBot="1" x14ac:dyDescent="0.3">
      <c r="A269" s="318" t="s">
        <v>856</v>
      </c>
      <c r="B269" s="319" t="s">
        <v>857</v>
      </c>
      <c r="C269" s="320">
        <v>4450000</v>
      </c>
      <c r="D269" s="320">
        <v>4450000</v>
      </c>
      <c r="E269" s="321">
        <v>4450000</v>
      </c>
    </row>
    <row r="270" spans="1:5" ht="15.75" x14ac:dyDescent="0.25">
      <c r="A270" s="492" t="s">
        <v>5</v>
      </c>
      <c r="B270" s="493"/>
      <c r="C270" s="493"/>
      <c r="D270" s="493"/>
      <c r="E270" s="494"/>
    </row>
    <row r="271" spans="1:5" ht="29.25" x14ac:dyDescent="0.25">
      <c r="A271" s="236" t="s">
        <v>25</v>
      </c>
      <c r="B271" s="521"/>
      <c r="C271" s="521"/>
      <c r="D271" s="521"/>
      <c r="E271" s="522"/>
    </row>
    <row r="272" spans="1:5" ht="113.45" customHeight="1" x14ac:dyDescent="0.25">
      <c r="A272" s="236" t="s">
        <v>26</v>
      </c>
      <c r="B272" s="813" t="s">
        <v>858</v>
      </c>
      <c r="C272" s="814"/>
      <c r="D272" s="814"/>
      <c r="E272" s="815"/>
    </row>
    <row r="273" spans="1:5" ht="29.25" x14ac:dyDescent="0.25">
      <c r="A273" s="157" t="s">
        <v>27</v>
      </c>
      <c r="B273" s="612" t="s">
        <v>859</v>
      </c>
      <c r="C273" s="643"/>
      <c r="D273" s="643"/>
      <c r="E273" s="613"/>
    </row>
    <row r="274" spans="1:5" ht="21" customHeight="1" x14ac:dyDescent="0.25">
      <c r="A274" s="237" t="s">
        <v>9</v>
      </c>
      <c r="B274" s="520" t="s">
        <v>58</v>
      </c>
      <c r="C274" s="520"/>
      <c r="D274" s="520"/>
      <c r="E274" s="572"/>
    </row>
    <row r="275" spans="1:5" ht="21" customHeight="1" x14ac:dyDescent="0.25">
      <c r="A275" s="237" t="s">
        <v>10</v>
      </c>
      <c r="B275" s="495">
        <v>690</v>
      </c>
      <c r="C275" s="508"/>
      <c r="D275" s="508"/>
      <c r="E275" s="509"/>
    </row>
    <row r="276" spans="1:5" ht="21" customHeight="1" x14ac:dyDescent="0.25">
      <c r="A276" s="237" t="s">
        <v>11</v>
      </c>
      <c r="B276" s="495">
        <v>760</v>
      </c>
      <c r="C276" s="508"/>
      <c r="D276" s="508"/>
      <c r="E276" s="509"/>
    </row>
    <row r="277" spans="1:5" ht="21" customHeight="1" x14ac:dyDescent="0.25">
      <c r="A277" s="237" t="s">
        <v>12</v>
      </c>
      <c r="B277" s="495">
        <v>760</v>
      </c>
      <c r="C277" s="508"/>
      <c r="D277" s="508"/>
      <c r="E277" s="509"/>
    </row>
    <row r="278" spans="1:5" ht="21" customHeight="1" thickBot="1" x14ac:dyDescent="0.3">
      <c r="A278" s="228" t="s">
        <v>41</v>
      </c>
      <c r="B278" s="631">
        <v>770</v>
      </c>
      <c r="C278" s="632"/>
      <c r="D278" s="632"/>
      <c r="E278" s="633"/>
    </row>
    <row r="279" spans="1:5" ht="15.75" thickBot="1" x14ac:dyDescent="0.3">
      <c r="A279" s="358"/>
      <c r="B279" s="360"/>
      <c r="C279" s="361"/>
      <c r="D279" s="361"/>
      <c r="E279" s="361"/>
    </row>
    <row r="280" spans="1:5" ht="30" x14ac:dyDescent="0.25">
      <c r="A280" s="229" t="s">
        <v>2</v>
      </c>
      <c r="B280" s="230" t="s">
        <v>3</v>
      </c>
      <c r="C280" s="231" t="s">
        <v>14</v>
      </c>
      <c r="D280" s="231" t="s">
        <v>4</v>
      </c>
      <c r="E280" s="232" t="s">
        <v>15</v>
      </c>
    </row>
    <row r="281" spans="1:5" ht="29.25" thickBot="1" x14ac:dyDescent="0.3">
      <c r="A281" s="353" t="s">
        <v>860</v>
      </c>
      <c r="B281" s="354" t="s">
        <v>861</v>
      </c>
      <c r="C281" s="355">
        <v>850000</v>
      </c>
      <c r="D281" s="355">
        <v>1000000</v>
      </c>
      <c r="E281" s="355">
        <v>1100000</v>
      </c>
    </row>
    <row r="282" spans="1:5" ht="15.75" x14ac:dyDescent="0.25">
      <c r="A282" s="492" t="s">
        <v>5</v>
      </c>
      <c r="B282" s="493"/>
      <c r="C282" s="493"/>
      <c r="D282" s="493"/>
      <c r="E282" s="494"/>
    </row>
    <row r="283" spans="1:5" ht="29.25" x14ac:dyDescent="0.25">
      <c r="A283" s="236" t="s">
        <v>25</v>
      </c>
      <c r="B283" s="521"/>
      <c r="C283" s="521"/>
      <c r="D283" s="521"/>
      <c r="E283" s="522"/>
    </row>
    <row r="284" spans="1:5" ht="123.6" customHeight="1" x14ac:dyDescent="0.25">
      <c r="A284" s="236" t="s">
        <v>26</v>
      </c>
      <c r="B284" s="813" t="s">
        <v>862</v>
      </c>
      <c r="C284" s="814"/>
      <c r="D284" s="814"/>
      <c r="E284" s="815"/>
    </row>
    <row r="285" spans="1:5" ht="29.25" x14ac:dyDescent="0.25">
      <c r="A285" s="157" t="s">
        <v>27</v>
      </c>
      <c r="B285" s="612" t="s">
        <v>863</v>
      </c>
      <c r="C285" s="643"/>
      <c r="D285" s="643"/>
      <c r="E285" s="613"/>
    </row>
    <row r="286" spans="1:5" ht="21" customHeight="1" x14ac:dyDescent="0.25">
      <c r="A286" s="237" t="s">
        <v>9</v>
      </c>
      <c r="B286" s="520" t="s">
        <v>58</v>
      </c>
      <c r="C286" s="520"/>
      <c r="D286" s="520"/>
      <c r="E286" s="572"/>
    </row>
    <row r="287" spans="1:5" ht="21" customHeight="1" x14ac:dyDescent="0.25">
      <c r="A287" s="237" t="s">
        <v>10</v>
      </c>
      <c r="B287" s="495">
        <v>3</v>
      </c>
      <c r="C287" s="508"/>
      <c r="D287" s="508"/>
      <c r="E287" s="509"/>
    </row>
    <row r="288" spans="1:5" ht="21" customHeight="1" x14ac:dyDescent="0.25">
      <c r="A288" s="237" t="s">
        <v>11</v>
      </c>
      <c r="B288" s="495">
        <v>3</v>
      </c>
      <c r="C288" s="508"/>
      <c r="D288" s="508"/>
      <c r="E288" s="509"/>
    </row>
    <row r="289" spans="1:5" ht="21" customHeight="1" x14ac:dyDescent="0.25">
      <c r="A289" s="237" t="s">
        <v>12</v>
      </c>
      <c r="B289" s="495">
        <v>3</v>
      </c>
      <c r="C289" s="508"/>
      <c r="D289" s="508"/>
      <c r="E289" s="509"/>
    </row>
    <row r="290" spans="1:5" ht="21" customHeight="1" thickBot="1" x14ac:dyDescent="0.3">
      <c r="A290" s="228" t="s">
        <v>41</v>
      </c>
      <c r="B290" s="631">
        <v>3</v>
      </c>
      <c r="C290" s="632"/>
      <c r="D290" s="632"/>
      <c r="E290" s="633"/>
    </row>
    <row r="291" spans="1:5" ht="15.75" thickBot="1" x14ac:dyDescent="0.3">
      <c r="A291" s="358"/>
      <c r="B291" s="360"/>
      <c r="C291" s="361"/>
      <c r="D291" s="361"/>
      <c r="E291" s="361"/>
    </row>
    <row r="292" spans="1:5" ht="30.75" thickBot="1" x14ac:dyDescent="0.3">
      <c r="A292" s="229" t="s">
        <v>2</v>
      </c>
      <c r="B292" s="230" t="s">
        <v>3</v>
      </c>
      <c r="C292" s="231" t="s">
        <v>14</v>
      </c>
      <c r="D292" s="231" t="s">
        <v>4</v>
      </c>
      <c r="E292" s="232" t="s">
        <v>15</v>
      </c>
    </row>
    <row r="293" spans="1:5" ht="29.25" thickBot="1" x14ac:dyDescent="0.3">
      <c r="A293" s="318" t="s">
        <v>864</v>
      </c>
      <c r="B293" s="319" t="s">
        <v>865</v>
      </c>
      <c r="C293" s="320">
        <v>219569</v>
      </c>
      <c r="D293" s="320">
        <v>215000</v>
      </c>
      <c r="E293" s="321">
        <v>210000</v>
      </c>
    </row>
    <row r="294" spans="1:5" ht="15.75" x14ac:dyDescent="0.25">
      <c r="A294" s="492" t="s">
        <v>5</v>
      </c>
      <c r="B294" s="493"/>
      <c r="C294" s="493"/>
      <c r="D294" s="493"/>
      <c r="E294" s="494"/>
    </row>
    <row r="295" spans="1:5" ht="29.25" x14ac:dyDescent="0.25">
      <c r="A295" s="236" t="s">
        <v>25</v>
      </c>
      <c r="B295" s="521"/>
      <c r="C295" s="521"/>
      <c r="D295" s="521"/>
      <c r="E295" s="522"/>
    </row>
    <row r="296" spans="1:5" ht="124.15" customHeight="1" x14ac:dyDescent="0.25">
      <c r="A296" s="236" t="s">
        <v>26</v>
      </c>
      <c r="B296" s="813" t="s">
        <v>866</v>
      </c>
      <c r="C296" s="814"/>
      <c r="D296" s="814"/>
      <c r="E296" s="815"/>
    </row>
    <row r="297" spans="1:5" ht="29.25" x14ac:dyDescent="0.25">
      <c r="A297" s="157" t="s">
        <v>27</v>
      </c>
      <c r="B297" s="612" t="s">
        <v>867</v>
      </c>
      <c r="C297" s="643"/>
      <c r="D297" s="643"/>
      <c r="E297" s="613"/>
    </row>
    <row r="298" spans="1:5" ht="21" customHeight="1" x14ac:dyDescent="0.25">
      <c r="A298" s="237" t="s">
        <v>9</v>
      </c>
      <c r="B298" s="520" t="s">
        <v>21</v>
      </c>
      <c r="C298" s="520"/>
      <c r="D298" s="520"/>
      <c r="E298" s="572"/>
    </row>
    <row r="299" spans="1:5" ht="21" customHeight="1" x14ac:dyDescent="0.25">
      <c r="A299" s="237" t="s">
        <v>10</v>
      </c>
      <c r="B299" s="495">
        <v>100</v>
      </c>
      <c r="C299" s="508"/>
      <c r="D299" s="508"/>
      <c r="E299" s="509"/>
    </row>
    <row r="300" spans="1:5" ht="21" customHeight="1" x14ac:dyDescent="0.25">
      <c r="A300" s="237" t="s">
        <v>11</v>
      </c>
      <c r="B300" s="495">
        <v>100</v>
      </c>
      <c r="C300" s="508"/>
      <c r="D300" s="508"/>
      <c r="E300" s="509"/>
    </row>
    <row r="301" spans="1:5" ht="21" customHeight="1" x14ac:dyDescent="0.25">
      <c r="A301" s="237" t="s">
        <v>12</v>
      </c>
      <c r="B301" s="495">
        <v>100</v>
      </c>
      <c r="C301" s="508"/>
      <c r="D301" s="508"/>
      <c r="E301" s="509"/>
    </row>
    <row r="302" spans="1:5" ht="21" customHeight="1" thickBot="1" x14ac:dyDescent="0.3">
      <c r="A302" s="228" t="s">
        <v>41</v>
      </c>
      <c r="B302" s="631">
        <v>100</v>
      </c>
      <c r="C302" s="632"/>
      <c r="D302" s="632"/>
      <c r="E302" s="633"/>
    </row>
    <row r="303" spans="1:5" ht="15.75" thickBot="1" x14ac:dyDescent="0.3">
      <c r="A303" s="358"/>
      <c r="B303" s="360"/>
      <c r="C303" s="361"/>
      <c r="D303" s="361"/>
      <c r="E303" s="361"/>
    </row>
    <row r="304" spans="1:5" ht="30.75" thickBot="1" x14ac:dyDescent="0.3">
      <c r="A304" s="229" t="s">
        <v>2</v>
      </c>
      <c r="B304" s="230" t="s">
        <v>3</v>
      </c>
      <c r="C304" s="231" t="s">
        <v>14</v>
      </c>
      <c r="D304" s="231" t="s">
        <v>4</v>
      </c>
      <c r="E304" s="232" t="s">
        <v>15</v>
      </c>
    </row>
    <row r="305" spans="1:5" ht="43.5" thickBot="1" x14ac:dyDescent="0.3">
      <c r="A305" s="318" t="s">
        <v>868</v>
      </c>
      <c r="B305" s="319" t="s">
        <v>869</v>
      </c>
      <c r="C305" s="320">
        <v>5650000</v>
      </c>
      <c r="D305" s="320">
        <v>5700000</v>
      </c>
      <c r="E305" s="321">
        <v>5700000</v>
      </c>
    </row>
    <row r="306" spans="1:5" ht="15.75" x14ac:dyDescent="0.25">
      <c r="A306" s="492" t="s">
        <v>5</v>
      </c>
      <c r="B306" s="493"/>
      <c r="C306" s="493"/>
      <c r="D306" s="493"/>
      <c r="E306" s="494"/>
    </row>
    <row r="307" spans="1:5" ht="29.25" x14ac:dyDescent="0.25">
      <c r="A307" s="236" t="s">
        <v>25</v>
      </c>
      <c r="B307" s="521"/>
      <c r="C307" s="521"/>
      <c r="D307" s="521"/>
      <c r="E307" s="522"/>
    </row>
    <row r="308" spans="1:5" ht="162" customHeight="1" x14ac:dyDescent="0.25">
      <c r="A308" s="236" t="s">
        <v>26</v>
      </c>
      <c r="B308" s="813" t="s">
        <v>870</v>
      </c>
      <c r="C308" s="814"/>
      <c r="D308" s="814"/>
      <c r="E308" s="815"/>
    </row>
    <row r="309" spans="1:5" ht="29.25" x14ac:dyDescent="0.25">
      <c r="A309" s="157" t="s">
        <v>27</v>
      </c>
      <c r="B309" s="612" t="s">
        <v>871</v>
      </c>
      <c r="C309" s="643"/>
      <c r="D309" s="643"/>
      <c r="E309" s="613"/>
    </row>
    <row r="310" spans="1:5" ht="21" customHeight="1" x14ac:dyDescent="0.25">
      <c r="A310" s="237" t="s">
        <v>9</v>
      </c>
      <c r="B310" s="520" t="s">
        <v>58</v>
      </c>
      <c r="C310" s="520"/>
      <c r="D310" s="520"/>
      <c r="E310" s="572"/>
    </row>
    <row r="311" spans="1:5" ht="21" customHeight="1" x14ac:dyDescent="0.25">
      <c r="A311" s="237" t="s">
        <v>10</v>
      </c>
      <c r="B311" s="495">
        <v>850</v>
      </c>
      <c r="C311" s="508"/>
      <c r="D311" s="508"/>
      <c r="E311" s="509"/>
    </row>
    <row r="312" spans="1:5" ht="21" customHeight="1" x14ac:dyDescent="0.25">
      <c r="A312" s="237" t="s">
        <v>11</v>
      </c>
      <c r="B312" s="824" t="s">
        <v>486</v>
      </c>
      <c r="C312" s="825"/>
      <c r="D312" s="825"/>
      <c r="E312" s="826"/>
    </row>
    <row r="313" spans="1:5" ht="21" customHeight="1" x14ac:dyDescent="0.25">
      <c r="A313" s="237" t="s">
        <v>12</v>
      </c>
      <c r="B313" s="824" t="s">
        <v>351</v>
      </c>
      <c r="C313" s="825"/>
      <c r="D313" s="825"/>
      <c r="E313" s="826"/>
    </row>
    <row r="314" spans="1:5" ht="21" customHeight="1" thickBot="1" x14ac:dyDescent="0.3">
      <c r="A314" s="228" t="s">
        <v>41</v>
      </c>
      <c r="B314" s="827" t="s">
        <v>352</v>
      </c>
      <c r="C314" s="828"/>
      <c r="D314" s="828"/>
      <c r="E314" s="829"/>
    </row>
    <row r="315" spans="1:5" ht="15.75" thickBot="1" x14ac:dyDescent="0.3">
      <c r="A315" s="358"/>
      <c r="B315" s="360"/>
      <c r="C315" s="361"/>
      <c r="D315" s="361"/>
      <c r="E315" s="361"/>
    </row>
    <row r="316" spans="1:5" ht="30.75" thickBot="1" x14ac:dyDescent="0.3">
      <c r="A316" s="229" t="s">
        <v>2</v>
      </c>
      <c r="B316" s="230" t="s">
        <v>3</v>
      </c>
      <c r="C316" s="231" t="s">
        <v>14</v>
      </c>
      <c r="D316" s="231" t="s">
        <v>4</v>
      </c>
      <c r="E316" s="232" t="s">
        <v>15</v>
      </c>
    </row>
    <row r="317" spans="1:5" ht="43.5" thickBot="1" x14ac:dyDescent="0.3">
      <c r="A317" s="318" t="s">
        <v>872</v>
      </c>
      <c r="B317" s="319" t="s">
        <v>873</v>
      </c>
      <c r="C317" s="320">
        <v>884813927</v>
      </c>
      <c r="D317" s="320">
        <v>894813927</v>
      </c>
      <c r="E317" s="321">
        <v>894813927</v>
      </c>
    </row>
    <row r="318" spans="1:5" ht="15.75" x14ac:dyDescent="0.25">
      <c r="A318" s="492" t="s">
        <v>5</v>
      </c>
      <c r="B318" s="493"/>
      <c r="C318" s="493"/>
      <c r="D318" s="493"/>
      <c r="E318" s="494"/>
    </row>
    <row r="319" spans="1:5" ht="29.25" x14ac:dyDescent="0.25">
      <c r="A319" s="236" t="s">
        <v>25</v>
      </c>
      <c r="B319" s="521"/>
      <c r="C319" s="521"/>
      <c r="D319" s="521"/>
      <c r="E319" s="522"/>
    </row>
    <row r="320" spans="1:5" ht="176.45" customHeight="1" x14ac:dyDescent="0.25">
      <c r="A320" s="236" t="s">
        <v>26</v>
      </c>
      <c r="B320" s="813" t="s">
        <v>874</v>
      </c>
      <c r="C320" s="814"/>
      <c r="D320" s="814"/>
      <c r="E320" s="815"/>
    </row>
    <row r="321" spans="1:5" ht="29.25" x14ac:dyDescent="0.25">
      <c r="A321" s="157" t="s">
        <v>27</v>
      </c>
      <c r="B321" s="612" t="s">
        <v>875</v>
      </c>
      <c r="C321" s="643"/>
      <c r="D321" s="643"/>
      <c r="E321" s="613"/>
    </row>
    <row r="322" spans="1:5" ht="21" customHeight="1" x14ac:dyDescent="0.25">
      <c r="A322" s="237" t="s">
        <v>9</v>
      </c>
      <c r="B322" s="520" t="s">
        <v>58</v>
      </c>
      <c r="C322" s="520"/>
      <c r="D322" s="520"/>
      <c r="E322" s="572"/>
    </row>
    <row r="323" spans="1:5" ht="21" customHeight="1" x14ac:dyDescent="0.25">
      <c r="A323" s="237" t="s">
        <v>10</v>
      </c>
      <c r="B323" s="495">
        <v>12</v>
      </c>
      <c r="C323" s="508"/>
      <c r="D323" s="508"/>
      <c r="E323" s="509"/>
    </row>
    <row r="324" spans="1:5" ht="21" customHeight="1" x14ac:dyDescent="0.25">
      <c r="A324" s="237" t="s">
        <v>11</v>
      </c>
      <c r="B324" s="579">
        <v>56</v>
      </c>
      <c r="C324" s="796"/>
      <c r="D324" s="796"/>
      <c r="E324" s="803"/>
    </row>
    <row r="325" spans="1:5" ht="21" customHeight="1" x14ac:dyDescent="0.25">
      <c r="A325" s="237" t="s">
        <v>12</v>
      </c>
      <c r="B325" s="579">
        <v>56</v>
      </c>
      <c r="C325" s="796"/>
      <c r="D325" s="796"/>
      <c r="E325" s="803"/>
    </row>
    <row r="326" spans="1:5" ht="21" customHeight="1" thickBot="1" x14ac:dyDescent="0.3">
      <c r="A326" s="228" t="s">
        <v>41</v>
      </c>
      <c r="B326" s="798">
        <v>56</v>
      </c>
      <c r="C326" s="799"/>
      <c r="D326" s="799"/>
      <c r="E326" s="804"/>
    </row>
    <row r="327" spans="1:5" ht="15.75" thickBot="1" x14ac:dyDescent="0.3">
      <c r="A327" s="358"/>
      <c r="B327" s="362"/>
      <c r="C327" s="363"/>
      <c r="D327" s="363"/>
      <c r="E327" s="363"/>
    </row>
    <row r="328" spans="1:5" ht="30.75" thickBot="1" x14ac:dyDescent="0.3">
      <c r="A328" s="229" t="s">
        <v>2</v>
      </c>
      <c r="B328" s="230" t="s">
        <v>3</v>
      </c>
      <c r="C328" s="231" t="s">
        <v>14</v>
      </c>
      <c r="D328" s="231" t="s">
        <v>4</v>
      </c>
      <c r="E328" s="232" t="s">
        <v>15</v>
      </c>
    </row>
    <row r="329" spans="1:5" ht="29.25" thickBot="1" x14ac:dyDescent="0.3">
      <c r="A329" s="318" t="s">
        <v>876</v>
      </c>
      <c r="B329" s="319" t="s">
        <v>877</v>
      </c>
      <c r="C329" s="320">
        <v>1794900</v>
      </c>
      <c r="D329" s="320">
        <v>1794900</v>
      </c>
      <c r="E329" s="321">
        <v>1794900</v>
      </c>
    </row>
    <row r="330" spans="1:5" ht="15.75" x14ac:dyDescent="0.25">
      <c r="A330" s="492" t="s">
        <v>5</v>
      </c>
      <c r="B330" s="493"/>
      <c r="C330" s="493"/>
      <c r="D330" s="493"/>
      <c r="E330" s="494"/>
    </row>
    <row r="331" spans="1:5" ht="27.75" x14ac:dyDescent="0.25">
      <c r="A331" s="236" t="s">
        <v>6</v>
      </c>
      <c r="B331" s="521"/>
      <c r="C331" s="521"/>
      <c r="D331" s="521"/>
      <c r="E331" s="522"/>
    </row>
    <row r="332" spans="1:5" ht="78" customHeight="1" x14ac:dyDescent="0.25">
      <c r="A332" s="236" t="s">
        <v>7</v>
      </c>
      <c r="B332" s="510" t="s">
        <v>878</v>
      </c>
      <c r="C332" s="510"/>
      <c r="D332" s="510"/>
      <c r="E332" s="628"/>
    </row>
    <row r="333" spans="1:5" ht="29.25" x14ac:dyDescent="0.25">
      <c r="A333" s="236" t="s">
        <v>8</v>
      </c>
      <c r="B333" s="520" t="s">
        <v>86</v>
      </c>
      <c r="C333" s="520"/>
      <c r="D333" s="520"/>
      <c r="E333" s="572"/>
    </row>
    <row r="334" spans="1:5" ht="21" customHeight="1" x14ac:dyDescent="0.25">
      <c r="A334" s="237" t="s">
        <v>9</v>
      </c>
      <c r="B334" s="520" t="s">
        <v>86</v>
      </c>
      <c r="C334" s="520"/>
      <c r="D334" s="520"/>
      <c r="E334" s="572"/>
    </row>
    <row r="335" spans="1:5" ht="21" customHeight="1" x14ac:dyDescent="0.25">
      <c r="A335" s="15" t="s">
        <v>10</v>
      </c>
      <c r="B335" s="616" t="s">
        <v>86</v>
      </c>
      <c r="C335" s="629"/>
      <c r="D335" s="629"/>
      <c r="E335" s="617"/>
    </row>
    <row r="336" spans="1:5" ht="21" customHeight="1" x14ac:dyDescent="0.25">
      <c r="A336" s="237" t="s">
        <v>11</v>
      </c>
      <c r="B336" s="495" t="s">
        <v>86</v>
      </c>
      <c r="C336" s="508"/>
      <c r="D336" s="508"/>
      <c r="E336" s="509"/>
    </row>
    <row r="337" spans="1:5" ht="21" customHeight="1" x14ac:dyDescent="0.25">
      <c r="A337" s="237" t="s">
        <v>12</v>
      </c>
      <c r="B337" s="495" t="s">
        <v>86</v>
      </c>
      <c r="C337" s="508"/>
      <c r="D337" s="508"/>
      <c r="E337" s="509"/>
    </row>
    <row r="338" spans="1:5" ht="21" customHeight="1" thickBot="1" x14ac:dyDescent="0.3">
      <c r="A338" s="228" t="s">
        <v>41</v>
      </c>
      <c r="B338" s="631" t="s">
        <v>86</v>
      </c>
      <c r="C338" s="632"/>
      <c r="D338" s="632"/>
      <c r="E338" s="633"/>
    </row>
    <row r="339" spans="1:5" ht="15.75" thickBot="1" x14ac:dyDescent="0.3">
      <c r="A339" s="358"/>
      <c r="B339" s="360"/>
      <c r="C339" s="361"/>
      <c r="D339" s="361"/>
      <c r="E339" s="361"/>
    </row>
    <row r="340" spans="1:5" ht="30" x14ac:dyDescent="0.25">
      <c r="A340" s="229" t="s">
        <v>2</v>
      </c>
      <c r="B340" s="230" t="s">
        <v>3</v>
      </c>
      <c r="C340" s="231" t="s">
        <v>14</v>
      </c>
      <c r="D340" s="231" t="s">
        <v>4</v>
      </c>
      <c r="E340" s="232" t="s">
        <v>15</v>
      </c>
    </row>
    <row r="341" spans="1:5" ht="29.25" thickBot="1" x14ac:dyDescent="0.3">
      <c r="A341" s="353" t="s">
        <v>879</v>
      </c>
      <c r="B341" s="354" t="s">
        <v>880</v>
      </c>
      <c r="C341" s="376">
        <v>3020660</v>
      </c>
      <c r="D341" s="376">
        <v>3020660</v>
      </c>
      <c r="E341" s="376">
        <v>3020660</v>
      </c>
    </row>
    <row r="342" spans="1:5" ht="15.75" x14ac:dyDescent="0.25">
      <c r="A342" s="492" t="s">
        <v>5</v>
      </c>
      <c r="B342" s="493"/>
      <c r="C342" s="493"/>
      <c r="D342" s="493"/>
      <c r="E342" s="494"/>
    </row>
    <row r="343" spans="1:5" ht="27.75" x14ac:dyDescent="0.25">
      <c r="A343" s="236" t="s">
        <v>6</v>
      </c>
      <c r="B343" s="521"/>
      <c r="C343" s="521"/>
      <c r="D343" s="521"/>
      <c r="E343" s="522"/>
    </row>
    <row r="344" spans="1:5" ht="79.150000000000006" customHeight="1" x14ac:dyDescent="0.25">
      <c r="A344" s="236" t="s">
        <v>7</v>
      </c>
      <c r="B344" s="510" t="s">
        <v>881</v>
      </c>
      <c r="C344" s="510"/>
      <c r="D344" s="510"/>
      <c r="E344" s="628"/>
    </row>
    <row r="345" spans="1:5" ht="29.25" x14ac:dyDescent="0.25">
      <c r="A345" s="236" t="s">
        <v>8</v>
      </c>
      <c r="B345" s="520" t="s">
        <v>882</v>
      </c>
      <c r="C345" s="520"/>
      <c r="D345" s="520"/>
      <c r="E345" s="572"/>
    </row>
    <row r="346" spans="1:5" ht="21" customHeight="1" x14ac:dyDescent="0.25">
      <c r="A346" s="237" t="s">
        <v>9</v>
      </c>
      <c r="B346" s="520" t="s">
        <v>58</v>
      </c>
      <c r="C346" s="520"/>
      <c r="D346" s="520"/>
      <c r="E346" s="572"/>
    </row>
    <row r="347" spans="1:5" ht="21" customHeight="1" x14ac:dyDescent="0.25">
      <c r="A347" s="15" t="s">
        <v>10</v>
      </c>
      <c r="B347" s="616">
        <v>21</v>
      </c>
      <c r="C347" s="629"/>
      <c r="D347" s="629"/>
      <c r="E347" s="617"/>
    </row>
    <row r="348" spans="1:5" ht="21" customHeight="1" x14ac:dyDescent="0.25">
      <c r="A348" s="237" t="s">
        <v>11</v>
      </c>
      <c r="B348" s="495">
        <v>350</v>
      </c>
      <c r="C348" s="508"/>
      <c r="D348" s="508"/>
      <c r="E348" s="509"/>
    </row>
    <row r="349" spans="1:5" ht="21" customHeight="1" x14ac:dyDescent="0.25">
      <c r="A349" s="237" t="s">
        <v>12</v>
      </c>
      <c r="B349" s="495">
        <v>350</v>
      </c>
      <c r="C349" s="508"/>
      <c r="D349" s="508"/>
      <c r="E349" s="509"/>
    </row>
    <row r="350" spans="1:5" ht="21" customHeight="1" thickBot="1" x14ac:dyDescent="0.3">
      <c r="A350" s="228" t="s">
        <v>41</v>
      </c>
      <c r="B350" s="631">
        <v>350</v>
      </c>
      <c r="C350" s="632"/>
      <c r="D350" s="632"/>
      <c r="E350" s="633"/>
    </row>
    <row r="351" spans="1:5" ht="15.75" thickBot="1" x14ac:dyDescent="0.3">
      <c r="A351" s="358"/>
      <c r="B351" s="360"/>
      <c r="C351" s="361"/>
      <c r="D351" s="361"/>
      <c r="E351" s="361"/>
    </row>
    <row r="352" spans="1:5" ht="30.75" thickBot="1" x14ac:dyDescent="0.3">
      <c r="A352" s="229" t="s">
        <v>2</v>
      </c>
      <c r="B352" s="230" t="s">
        <v>3</v>
      </c>
      <c r="C352" s="231" t="s">
        <v>14</v>
      </c>
      <c r="D352" s="231" t="s">
        <v>4</v>
      </c>
      <c r="E352" s="232" t="s">
        <v>15</v>
      </c>
    </row>
    <row r="353" spans="1:5" ht="29.25" thickBot="1" x14ac:dyDescent="0.3">
      <c r="A353" s="318" t="s">
        <v>883</v>
      </c>
      <c r="B353" s="319" t="s">
        <v>884</v>
      </c>
      <c r="C353" s="320">
        <v>3000000</v>
      </c>
      <c r="D353" s="320">
        <v>3030000</v>
      </c>
      <c r="E353" s="321">
        <v>3030000</v>
      </c>
    </row>
    <row r="354" spans="1:5" ht="15.75" x14ac:dyDescent="0.25">
      <c r="A354" s="492" t="s">
        <v>5</v>
      </c>
      <c r="B354" s="493"/>
      <c r="C354" s="493"/>
      <c r="D354" s="493"/>
      <c r="E354" s="494"/>
    </row>
    <row r="355" spans="1:5" ht="27.75" x14ac:dyDescent="0.25">
      <c r="A355" s="236" t="s">
        <v>6</v>
      </c>
      <c r="B355" s="521"/>
      <c r="C355" s="521"/>
      <c r="D355" s="521"/>
      <c r="E355" s="522"/>
    </row>
    <row r="356" spans="1:5" ht="115.15" customHeight="1" x14ac:dyDescent="0.25">
      <c r="A356" s="236" t="s">
        <v>7</v>
      </c>
      <c r="B356" s="510" t="s">
        <v>885</v>
      </c>
      <c r="C356" s="510"/>
      <c r="D356" s="510"/>
      <c r="E356" s="628"/>
    </row>
    <row r="357" spans="1:5" ht="29.25" x14ac:dyDescent="0.25">
      <c r="A357" s="236" t="s">
        <v>8</v>
      </c>
      <c r="B357" s="520" t="s">
        <v>86</v>
      </c>
      <c r="C357" s="520"/>
      <c r="D357" s="520"/>
      <c r="E357" s="572"/>
    </row>
    <row r="358" spans="1:5" ht="21" customHeight="1" x14ac:dyDescent="0.25">
      <c r="A358" s="237" t="s">
        <v>9</v>
      </c>
      <c r="B358" s="520" t="s">
        <v>86</v>
      </c>
      <c r="C358" s="520"/>
      <c r="D358" s="520"/>
      <c r="E358" s="572"/>
    </row>
    <row r="359" spans="1:5" ht="21" customHeight="1" x14ac:dyDescent="0.25">
      <c r="A359" s="15" t="s">
        <v>10</v>
      </c>
      <c r="B359" s="616" t="s">
        <v>86</v>
      </c>
      <c r="C359" s="629"/>
      <c r="D359" s="629"/>
      <c r="E359" s="617"/>
    </row>
    <row r="360" spans="1:5" ht="21" customHeight="1" x14ac:dyDescent="0.25">
      <c r="A360" s="237" t="s">
        <v>11</v>
      </c>
      <c r="B360" s="495" t="s">
        <v>86</v>
      </c>
      <c r="C360" s="508"/>
      <c r="D360" s="508"/>
      <c r="E360" s="509"/>
    </row>
    <row r="361" spans="1:5" ht="21" customHeight="1" x14ac:dyDescent="0.25">
      <c r="A361" s="237" t="s">
        <v>12</v>
      </c>
      <c r="B361" s="495" t="s">
        <v>86</v>
      </c>
      <c r="C361" s="508"/>
      <c r="D361" s="508"/>
      <c r="E361" s="509"/>
    </row>
    <row r="362" spans="1:5" ht="21" customHeight="1" thickBot="1" x14ac:dyDescent="0.3">
      <c r="A362" s="228" t="s">
        <v>41</v>
      </c>
      <c r="B362" s="631" t="s">
        <v>86</v>
      </c>
      <c r="C362" s="632"/>
      <c r="D362" s="632"/>
      <c r="E362" s="633"/>
    </row>
    <row r="363" spans="1:5" ht="15.75" thickBot="1" x14ac:dyDescent="0.3">
      <c r="A363" s="358"/>
      <c r="B363" s="360"/>
      <c r="C363" s="361"/>
      <c r="D363" s="361"/>
      <c r="E363" s="361"/>
    </row>
    <row r="364" spans="1:5" ht="30.75" thickBot="1" x14ac:dyDescent="0.3">
      <c r="A364" s="229" t="s">
        <v>2</v>
      </c>
      <c r="B364" s="230" t="s">
        <v>3</v>
      </c>
      <c r="C364" s="231" t="s">
        <v>14</v>
      </c>
      <c r="D364" s="231" t="s">
        <v>4</v>
      </c>
      <c r="E364" s="232" t="s">
        <v>15</v>
      </c>
    </row>
    <row r="365" spans="1:5" ht="43.5" thickBot="1" x14ac:dyDescent="0.3">
      <c r="A365" s="318" t="s">
        <v>886</v>
      </c>
      <c r="B365" s="319" t="s">
        <v>887</v>
      </c>
      <c r="C365" s="320">
        <v>60832905</v>
      </c>
      <c r="D365" s="320">
        <v>90800000</v>
      </c>
      <c r="E365" s="321">
        <v>90800000</v>
      </c>
    </row>
    <row r="366" spans="1:5" ht="15.75" x14ac:dyDescent="0.25">
      <c r="A366" s="492" t="s">
        <v>5</v>
      </c>
      <c r="B366" s="493"/>
      <c r="C366" s="493"/>
      <c r="D366" s="493"/>
      <c r="E366" s="494"/>
    </row>
    <row r="367" spans="1:5" ht="27.75" x14ac:dyDescent="0.25">
      <c r="A367" s="236" t="s">
        <v>6</v>
      </c>
      <c r="B367" s="521"/>
      <c r="C367" s="521"/>
      <c r="D367" s="521"/>
      <c r="E367" s="522"/>
    </row>
    <row r="368" spans="1:5" ht="114.6" customHeight="1" x14ac:dyDescent="0.25">
      <c r="A368" s="236" t="s">
        <v>7</v>
      </c>
      <c r="B368" s="813" t="s">
        <v>888</v>
      </c>
      <c r="C368" s="814"/>
      <c r="D368" s="814"/>
      <c r="E368" s="815"/>
    </row>
    <row r="369" spans="1:5" ht="29.25" x14ac:dyDescent="0.25">
      <c r="A369" s="157" t="s">
        <v>8</v>
      </c>
      <c r="B369" s="612" t="s">
        <v>889</v>
      </c>
      <c r="C369" s="822"/>
      <c r="D369" s="495" t="s">
        <v>890</v>
      </c>
      <c r="E369" s="509"/>
    </row>
    <row r="370" spans="1:5" ht="21" customHeight="1" x14ac:dyDescent="0.25">
      <c r="A370" s="155" t="s">
        <v>9</v>
      </c>
      <c r="B370" s="520" t="s">
        <v>891</v>
      </c>
      <c r="C370" s="520"/>
      <c r="D370" s="508" t="s">
        <v>21</v>
      </c>
      <c r="E370" s="509"/>
    </row>
    <row r="371" spans="1:5" ht="21" customHeight="1" x14ac:dyDescent="0.25">
      <c r="A371" s="237" t="s">
        <v>10</v>
      </c>
      <c r="B371" s="616">
        <v>0</v>
      </c>
      <c r="C371" s="823"/>
      <c r="D371" s="816">
        <v>35</v>
      </c>
      <c r="E371" s="817"/>
    </row>
    <row r="372" spans="1:5" ht="21" customHeight="1" x14ac:dyDescent="0.25">
      <c r="A372" s="237" t="s">
        <v>11</v>
      </c>
      <c r="B372" s="663">
        <v>6281.3</v>
      </c>
      <c r="C372" s="664"/>
      <c r="D372" s="816">
        <v>37</v>
      </c>
      <c r="E372" s="817"/>
    </row>
    <row r="373" spans="1:5" ht="21" customHeight="1" x14ac:dyDescent="0.25">
      <c r="A373" s="237" t="s">
        <v>12</v>
      </c>
      <c r="B373" s="663">
        <v>1000</v>
      </c>
      <c r="C373" s="664"/>
      <c r="D373" s="816">
        <v>38</v>
      </c>
      <c r="E373" s="817"/>
    </row>
    <row r="374" spans="1:5" ht="21" customHeight="1" thickBot="1" x14ac:dyDescent="0.3">
      <c r="A374" s="228" t="s">
        <v>41</v>
      </c>
      <c r="B374" s="818">
        <v>1000</v>
      </c>
      <c r="C374" s="819"/>
      <c r="D374" s="820">
        <v>40</v>
      </c>
      <c r="E374" s="821"/>
    </row>
    <row r="375" spans="1:5" ht="15.75" thickBot="1" x14ac:dyDescent="0.3">
      <c r="A375" s="358"/>
      <c r="B375" s="360"/>
      <c r="C375" s="377"/>
      <c r="D375" s="378"/>
      <c r="E375" s="379"/>
    </row>
    <row r="376" spans="1:5" ht="30.75" thickBot="1" x14ac:dyDescent="0.3">
      <c r="A376" s="229" t="s">
        <v>2</v>
      </c>
      <c r="B376" s="230" t="s">
        <v>3</v>
      </c>
      <c r="C376" s="231" t="s">
        <v>14</v>
      </c>
      <c r="D376" s="231" t="s">
        <v>4</v>
      </c>
      <c r="E376" s="232" t="s">
        <v>15</v>
      </c>
    </row>
    <row r="377" spans="1:5" ht="57.75" thickBot="1" x14ac:dyDescent="0.3">
      <c r="A377" s="318" t="s">
        <v>892</v>
      </c>
      <c r="B377" s="319" t="s">
        <v>893</v>
      </c>
      <c r="C377" s="320">
        <v>500000</v>
      </c>
      <c r="D377" s="320">
        <v>570000</v>
      </c>
      <c r="E377" s="321">
        <v>570000</v>
      </c>
    </row>
    <row r="378" spans="1:5" ht="15.75" x14ac:dyDescent="0.25">
      <c r="A378" s="492" t="s">
        <v>5</v>
      </c>
      <c r="B378" s="493"/>
      <c r="C378" s="493"/>
      <c r="D378" s="493"/>
      <c r="E378" s="494"/>
    </row>
    <row r="379" spans="1:5" ht="27.75" x14ac:dyDescent="0.25">
      <c r="A379" s="236" t="s">
        <v>6</v>
      </c>
      <c r="B379" s="521"/>
      <c r="C379" s="521"/>
      <c r="D379" s="521"/>
      <c r="E379" s="522"/>
    </row>
    <row r="380" spans="1:5" ht="114" customHeight="1" x14ac:dyDescent="0.25">
      <c r="A380" s="236" t="s">
        <v>7</v>
      </c>
      <c r="B380" s="510" t="s">
        <v>894</v>
      </c>
      <c r="C380" s="510"/>
      <c r="D380" s="510"/>
      <c r="E380" s="628"/>
    </row>
    <row r="381" spans="1:5" ht="29.25" x14ac:dyDescent="0.25">
      <c r="A381" s="236" t="s">
        <v>8</v>
      </c>
      <c r="B381" s="520" t="s">
        <v>895</v>
      </c>
      <c r="C381" s="520"/>
      <c r="D381" s="520"/>
      <c r="E381" s="572"/>
    </row>
    <row r="382" spans="1:5" ht="21" customHeight="1" x14ac:dyDescent="0.25">
      <c r="A382" s="237" t="s">
        <v>9</v>
      </c>
      <c r="B382" s="520" t="s">
        <v>58</v>
      </c>
      <c r="C382" s="520"/>
      <c r="D382" s="520"/>
      <c r="E382" s="572"/>
    </row>
    <row r="383" spans="1:5" ht="21" customHeight="1" x14ac:dyDescent="0.25">
      <c r="A383" s="15" t="s">
        <v>10</v>
      </c>
      <c r="B383" s="616">
        <v>0</v>
      </c>
      <c r="C383" s="629"/>
      <c r="D383" s="629"/>
      <c r="E383" s="617"/>
    </row>
    <row r="384" spans="1:5" ht="21" customHeight="1" x14ac:dyDescent="0.25">
      <c r="A384" s="237" t="s">
        <v>11</v>
      </c>
      <c r="B384" s="495">
        <v>1</v>
      </c>
      <c r="C384" s="508"/>
      <c r="D384" s="508"/>
      <c r="E384" s="509"/>
    </row>
    <row r="385" spans="1:5" ht="21" customHeight="1" x14ac:dyDescent="0.25">
      <c r="A385" s="237" t="s">
        <v>12</v>
      </c>
      <c r="B385" s="495" t="s">
        <v>86</v>
      </c>
      <c r="C385" s="508"/>
      <c r="D385" s="508"/>
      <c r="E385" s="509"/>
    </row>
    <row r="386" spans="1:5" ht="21" customHeight="1" thickBot="1" x14ac:dyDescent="0.3">
      <c r="A386" s="228" t="s">
        <v>41</v>
      </c>
      <c r="B386" s="631" t="s">
        <v>86</v>
      </c>
      <c r="C386" s="632"/>
      <c r="D386" s="632"/>
      <c r="E386" s="633"/>
    </row>
    <row r="387" spans="1:5" ht="15.75" thickBot="1" x14ac:dyDescent="0.3">
      <c r="A387" s="358"/>
      <c r="B387" s="360"/>
      <c r="C387" s="361"/>
      <c r="D387" s="361"/>
      <c r="E387" s="361"/>
    </row>
    <row r="388" spans="1:5" ht="30.75" thickBot="1" x14ac:dyDescent="0.3">
      <c r="A388" s="229" t="s">
        <v>2</v>
      </c>
      <c r="B388" s="230" t="s">
        <v>3</v>
      </c>
      <c r="C388" s="231" t="s">
        <v>14</v>
      </c>
      <c r="D388" s="231" t="s">
        <v>4</v>
      </c>
      <c r="E388" s="232" t="s">
        <v>15</v>
      </c>
    </row>
    <row r="389" spans="1:5" ht="43.5" thickBot="1" x14ac:dyDescent="0.3">
      <c r="A389" s="318" t="s">
        <v>896</v>
      </c>
      <c r="B389" s="319" t="s">
        <v>897</v>
      </c>
      <c r="C389" s="380">
        <v>250000000</v>
      </c>
      <c r="D389" s="380">
        <v>207000000</v>
      </c>
      <c r="E389" s="381">
        <v>255000000</v>
      </c>
    </row>
    <row r="390" spans="1:5" ht="15.75" x14ac:dyDescent="0.25">
      <c r="A390" s="492" t="s">
        <v>5</v>
      </c>
      <c r="B390" s="493"/>
      <c r="C390" s="493"/>
      <c r="D390" s="493"/>
      <c r="E390" s="494"/>
    </row>
    <row r="391" spans="1:5" ht="27.75" x14ac:dyDescent="0.25">
      <c r="A391" s="236" t="s">
        <v>6</v>
      </c>
      <c r="B391" s="521"/>
      <c r="C391" s="521"/>
      <c r="D391" s="521"/>
      <c r="E391" s="522"/>
    </row>
    <row r="392" spans="1:5" ht="166.15" customHeight="1" x14ac:dyDescent="0.25">
      <c r="A392" s="236" t="s">
        <v>7</v>
      </c>
      <c r="B392" s="813" t="s">
        <v>898</v>
      </c>
      <c r="C392" s="814"/>
      <c r="D392" s="814"/>
      <c r="E392" s="815"/>
    </row>
    <row r="393" spans="1:5" ht="71.25" x14ac:dyDescent="0.25">
      <c r="A393" s="157" t="s">
        <v>8</v>
      </c>
      <c r="B393" s="308" t="s">
        <v>899</v>
      </c>
      <c r="C393" s="308" t="s">
        <v>900</v>
      </c>
      <c r="D393" s="495" t="s">
        <v>901</v>
      </c>
      <c r="E393" s="509"/>
    </row>
    <row r="394" spans="1:5" ht="21" customHeight="1" x14ac:dyDescent="0.25">
      <c r="A394" s="237" t="s">
        <v>9</v>
      </c>
      <c r="B394" s="296" t="s">
        <v>58</v>
      </c>
      <c r="C394" s="296" t="s">
        <v>58</v>
      </c>
      <c r="D394" s="495" t="s">
        <v>58</v>
      </c>
      <c r="E394" s="509"/>
    </row>
    <row r="395" spans="1:5" ht="21" customHeight="1" x14ac:dyDescent="0.25">
      <c r="A395" s="237" t="s">
        <v>10</v>
      </c>
      <c r="B395" s="302" t="s">
        <v>902</v>
      </c>
      <c r="C395" s="302">
        <v>0</v>
      </c>
      <c r="D395" s="579">
        <v>0</v>
      </c>
      <c r="E395" s="803"/>
    </row>
    <row r="396" spans="1:5" ht="21" customHeight="1" x14ac:dyDescent="0.25">
      <c r="A396" s="237" t="s">
        <v>11</v>
      </c>
      <c r="B396" s="302" t="s">
        <v>902</v>
      </c>
      <c r="C396" s="302">
        <v>1</v>
      </c>
      <c r="D396" s="579">
        <v>500</v>
      </c>
      <c r="E396" s="803"/>
    </row>
    <row r="397" spans="1:5" ht="21" customHeight="1" x14ac:dyDescent="0.25">
      <c r="A397" s="237" t="s">
        <v>12</v>
      </c>
      <c r="B397" s="302" t="s">
        <v>902</v>
      </c>
      <c r="C397" s="302">
        <v>1</v>
      </c>
      <c r="D397" s="579">
        <v>750</v>
      </c>
      <c r="E397" s="803"/>
    </row>
    <row r="398" spans="1:5" ht="21" customHeight="1" thickBot="1" x14ac:dyDescent="0.3">
      <c r="A398" s="228" t="s">
        <v>41</v>
      </c>
      <c r="B398" s="304" t="s">
        <v>902</v>
      </c>
      <c r="C398" s="304">
        <v>1</v>
      </c>
      <c r="D398" s="798">
        <v>750</v>
      </c>
      <c r="E398" s="804"/>
    </row>
    <row r="399" spans="1:5" ht="15.75" thickBot="1" x14ac:dyDescent="0.3">
      <c r="A399" s="358"/>
      <c r="B399" s="359"/>
      <c r="C399" s="359"/>
      <c r="D399" s="360"/>
      <c r="E399" s="361"/>
    </row>
    <row r="400" spans="1:5" ht="30.75" thickBot="1" x14ac:dyDescent="0.3">
      <c r="A400" s="229" t="s">
        <v>2</v>
      </c>
      <c r="B400" s="230" t="s">
        <v>3</v>
      </c>
      <c r="C400" s="231" t="s">
        <v>14</v>
      </c>
      <c r="D400" s="231" t="s">
        <v>4</v>
      </c>
      <c r="E400" s="232" t="s">
        <v>15</v>
      </c>
    </row>
    <row r="401" spans="1:5" ht="15.75" thickBot="1" x14ac:dyDescent="0.3">
      <c r="A401" s="382" t="s">
        <v>903</v>
      </c>
      <c r="B401" s="383" t="s">
        <v>904</v>
      </c>
      <c r="C401" s="384">
        <v>25309223</v>
      </c>
      <c r="D401" s="384">
        <v>20730714</v>
      </c>
      <c r="E401" s="385">
        <v>20738714</v>
      </c>
    </row>
    <row r="402" spans="1:5" ht="15.75" x14ac:dyDescent="0.25">
      <c r="A402" s="492" t="s">
        <v>5</v>
      </c>
      <c r="B402" s="493"/>
      <c r="C402" s="493"/>
      <c r="D402" s="493"/>
      <c r="E402" s="494"/>
    </row>
    <row r="403" spans="1:5" ht="27.75" x14ac:dyDescent="0.25">
      <c r="A403" s="236" t="s">
        <v>6</v>
      </c>
      <c r="B403" s="521"/>
      <c r="C403" s="521"/>
      <c r="D403" s="521"/>
      <c r="E403" s="522"/>
    </row>
    <row r="404" spans="1:5" ht="83.45" customHeight="1" x14ac:dyDescent="0.25">
      <c r="A404" s="236" t="s">
        <v>7</v>
      </c>
      <c r="B404" s="510" t="s">
        <v>1329</v>
      </c>
      <c r="C404" s="510"/>
      <c r="D404" s="510"/>
      <c r="E404" s="628"/>
    </row>
    <row r="405" spans="1:5" ht="43.15" customHeight="1" x14ac:dyDescent="0.25">
      <c r="A405" s="236" t="s">
        <v>8</v>
      </c>
      <c r="B405" s="520" t="s">
        <v>736</v>
      </c>
      <c r="C405" s="520"/>
      <c r="D405" s="520"/>
      <c r="E405" s="572"/>
    </row>
    <row r="406" spans="1:5" ht="21" customHeight="1" x14ac:dyDescent="0.25">
      <c r="A406" s="237" t="s">
        <v>9</v>
      </c>
      <c r="B406" s="520" t="s">
        <v>21</v>
      </c>
      <c r="C406" s="520"/>
      <c r="D406" s="520"/>
      <c r="E406" s="572"/>
    </row>
    <row r="407" spans="1:5" ht="21" customHeight="1" x14ac:dyDescent="0.25">
      <c r="A407" s="15" t="s">
        <v>10</v>
      </c>
      <c r="B407" s="616">
        <v>66</v>
      </c>
      <c r="C407" s="629"/>
      <c r="D407" s="629"/>
      <c r="E407" s="617"/>
    </row>
    <row r="408" spans="1:5" ht="21" customHeight="1" x14ac:dyDescent="0.25">
      <c r="A408" s="237" t="s">
        <v>11</v>
      </c>
      <c r="B408" s="495">
        <v>70</v>
      </c>
      <c r="C408" s="508"/>
      <c r="D408" s="508"/>
      <c r="E408" s="509"/>
    </row>
    <row r="409" spans="1:5" ht="21" customHeight="1" x14ac:dyDescent="0.25">
      <c r="A409" s="237" t="s">
        <v>12</v>
      </c>
      <c r="B409" s="495">
        <v>73</v>
      </c>
      <c r="C409" s="508"/>
      <c r="D409" s="508"/>
      <c r="E409" s="509"/>
    </row>
    <row r="410" spans="1:5" ht="21" customHeight="1" thickBot="1" x14ac:dyDescent="0.3">
      <c r="A410" s="228" t="s">
        <v>41</v>
      </c>
      <c r="B410" s="631">
        <v>99</v>
      </c>
      <c r="C410" s="632"/>
      <c r="D410" s="632"/>
      <c r="E410" s="633"/>
    </row>
    <row r="411" spans="1:5" ht="15.75" thickBot="1" x14ac:dyDescent="0.3">
      <c r="A411" s="358"/>
      <c r="B411" s="360"/>
      <c r="C411" s="361"/>
      <c r="D411" s="361"/>
      <c r="E411" s="361"/>
    </row>
    <row r="412" spans="1:5" ht="30.75" thickBot="1" x14ac:dyDescent="0.3">
      <c r="A412" s="64" t="s">
        <v>2</v>
      </c>
      <c r="B412" s="159" t="s">
        <v>3</v>
      </c>
      <c r="C412" s="231" t="s">
        <v>14</v>
      </c>
      <c r="D412" s="231" t="s">
        <v>4</v>
      </c>
      <c r="E412" s="232" t="s">
        <v>15</v>
      </c>
    </row>
    <row r="413" spans="1:5" ht="43.5" thickBot="1" x14ac:dyDescent="0.3">
      <c r="A413" s="318" t="s">
        <v>905</v>
      </c>
      <c r="B413" s="319" t="s">
        <v>906</v>
      </c>
      <c r="C413" s="320">
        <v>1880000</v>
      </c>
      <c r="D413" s="320">
        <v>1950000</v>
      </c>
      <c r="E413" s="321">
        <v>1950000</v>
      </c>
    </row>
    <row r="414" spans="1:5" ht="15.75" x14ac:dyDescent="0.25">
      <c r="A414" s="492" t="s">
        <v>5</v>
      </c>
      <c r="B414" s="493"/>
      <c r="C414" s="493"/>
      <c r="D414" s="493"/>
      <c r="E414" s="494"/>
    </row>
    <row r="415" spans="1:5" ht="27.75" x14ac:dyDescent="0.25">
      <c r="A415" s="236" t="s">
        <v>6</v>
      </c>
      <c r="B415" s="521"/>
      <c r="C415" s="521"/>
      <c r="D415" s="521"/>
      <c r="E415" s="522"/>
    </row>
    <row r="416" spans="1:5" ht="125.45" customHeight="1" x14ac:dyDescent="0.25">
      <c r="A416" s="236" t="s">
        <v>7</v>
      </c>
      <c r="B416" s="510" t="s">
        <v>907</v>
      </c>
      <c r="C416" s="510"/>
      <c r="D416" s="510"/>
      <c r="E416" s="628"/>
    </row>
    <row r="417" spans="1:5" ht="28.15" customHeight="1" x14ac:dyDescent="0.25">
      <c r="A417" s="236" t="s">
        <v>8</v>
      </c>
      <c r="B417" s="520" t="s">
        <v>908</v>
      </c>
      <c r="C417" s="520"/>
      <c r="D417" s="520"/>
      <c r="E417" s="572"/>
    </row>
    <row r="418" spans="1:5" ht="21" customHeight="1" x14ac:dyDescent="0.25">
      <c r="A418" s="237" t="s">
        <v>9</v>
      </c>
      <c r="B418" s="520" t="s">
        <v>58</v>
      </c>
      <c r="C418" s="520"/>
      <c r="D418" s="520"/>
      <c r="E418" s="572"/>
    </row>
    <row r="419" spans="1:5" ht="21" customHeight="1" x14ac:dyDescent="0.25">
      <c r="A419" s="15" t="s">
        <v>10</v>
      </c>
      <c r="B419" s="810" t="s">
        <v>909</v>
      </c>
      <c r="C419" s="811"/>
      <c r="D419" s="811"/>
      <c r="E419" s="812"/>
    </row>
    <row r="420" spans="1:5" ht="21" customHeight="1" x14ac:dyDescent="0.25">
      <c r="A420" s="237" t="s">
        <v>11</v>
      </c>
      <c r="B420" s="579" t="s">
        <v>910</v>
      </c>
      <c r="C420" s="796"/>
      <c r="D420" s="796"/>
      <c r="E420" s="803"/>
    </row>
    <row r="421" spans="1:5" ht="21" customHeight="1" x14ac:dyDescent="0.25">
      <c r="A421" s="237" t="s">
        <v>12</v>
      </c>
      <c r="B421" s="579" t="s">
        <v>911</v>
      </c>
      <c r="C421" s="796"/>
      <c r="D421" s="796"/>
      <c r="E421" s="803"/>
    </row>
    <row r="422" spans="1:5" ht="21" customHeight="1" thickBot="1" x14ac:dyDescent="0.3">
      <c r="A422" s="228" t="s">
        <v>41</v>
      </c>
      <c r="B422" s="798" t="s">
        <v>481</v>
      </c>
      <c r="C422" s="799"/>
      <c r="D422" s="799"/>
      <c r="E422" s="804"/>
    </row>
    <row r="423" spans="1:5" ht="15.75" thickBot="1" x14ac:dyDescent="0.3">
      <c r="A423" s="358"/>
      <c r="B423" s="360"/>
      <c r="C423" s="361"/>
      <c r="D423" s="361"/>
      <c r="E423" s="361"/>
    </row>
    <row r="424" spans="1:5" ht="30" x14ac:dyDescent="0.25">
      <c r="A424" s="64" t="s">
        <v>2</v>
      </c>
      <c r="B424" s="159" t="s">
        <v>3</v>
      </c>
      <c r="C424" s="231" t="s">
        <v>14</v>
      </c>
      <c r="D424" s="231" t="s">
        <v>4</v>
      </c>
      <c r="E424" s="232" t="s">
        <v>15</v>
      </c>
    </row>
    <row r="425" spans="1:5" ht="57.75" thickBot="1" x14ac:dyDescent="0.3">
      <c r="A425" s="353" t="s">
        <v>912</v>
      </c>
      <c r="B425" s="354" t="s">
        <v>913</v>
      </c>
      <c r="C425" s="376">
        <v>10164000</v>
      </c>
      <c r="D425" s="376">
        <v>10374000</v>
      </c>
      <c r="E425" s="376">
        <v>10374000</v>
      </c>
    </row>
    <row r="426" spans="1:5" ht="15.75" x14ac:dyDescent="0.25">
      <c r="A426" s="492" t="s">
        <v>5</v>
      </c>
      <c r="B426" s="493"/>
      <c r="C426" s="493"/>
      <c r="D426" s="493"/>
      <c r="E426" s="494"/>
    </row>
    <row r="427" spans="1:5" ht="27.75" x14ac:dyDescent="0.25">
      <c r="A427" s="236" t="s">
        <v>6</v>
      </c>
      <c r="B427" s="521"/>
      <c r="C427" s="521"/>
      <c r="D427" s="521"/>
      <c r="E427" s="522"/>
    </row>
    <row r="428" spans="1:5" ht="148.9" customHeight="1" x14ac:dyDescent="0.25">
      <c r="A428" s="236" t="s">
        <v>7</v>
      </c>
      <c r="B428" s="510" t="s">
        <v>914</v>
      </c>
      <c r="C428" s="510"/>
      <c r="D428" s="510"/>
      <c r="E428" s="628"/>
    </row>
    <row r="429" spans="1:5" ht="29.25" x14ac:dyDescent="0.25">
      <c r="A429" s="236" t="s">
        <v>8</v>
      </c>
      <c r="B429" s="520" t="s">
        <v>915</v>
      </c>
      <c r="C429" s="520"/>
      <c r="D429" s="520"/>
      <c r="E429" s="572"/>
    </row>
    <row r="430" spans="1:5" ht="21" customHeight="1" x14ac:dyDescent="0.25">
      <c r="A430" s="237" t="s">
        <v>9</v>
      </c>
      <c r="B430" s="520" t="s">
        <v>58</v>
      </c>
      <c r="C430" s="520"/>
      <c r="D430" s="520"/>
      <c r="E430" s="572"/>
    </row>
    <row r="431" spans="1:5" ht="21" customHeight="1" x14ac:dyDescent="0.25">
      <c r="A431" s="15" t="s">
        <v>10</v>
      </c>
      <c r="B431" s="810" t="s">
        <v>916</v>
      </c>
      <c r="C431" s="811"/>
      <c r="D431" s="811"/>
      <c r="E431" s="812"/>
    </row>
    <row r="432" spans="1:5" ht="21" customHeight="1" x14ac:dyDescent="0.25">
      <c r="A432" s="237" t="s">
        <v>11</v>
      </c>
      <c r="B432" s="579" t="s">
        <v>613</v>
      </c>
      <c r="C432" s="796"/>
      <c r="D432" s="796"/>
      <c r="E432" s="803"/>
    </row>
    <row r="433" spans="1:5" ht="21" customHeight="1" x14ac:dyDescent="0.25">
      <c r="A433" s="237" t="s">
        <v>12</v>
      </c>
      <c r="B433" s="579" t="s">
        <v>917</v>
      </c>
      <c r="C433" s="796"/>
      <c r="D433" s="796"/>
      <c r="E433" s="803"/>
    </row>
    <row r="434" spans="1:5" ht="21" customHeight="1" thickBot="1" x14ac:dyDescent="0.3">
      <c r="A434" s="228" t="s">
        <v>41</v>
      </c>
      <c r="B434" s="798" t="s">
        <v>481</v>
      </c>
      <c r="C434" s="799"/>
      <c r="D434" s="799"/>
      <c r="E434" s="804"/>
    </row>
    <row r="435" spans="1:5" ht="15.75" thickBot="1" x14ac:dyDescent="0.3">
      <c r="A435" s="358"/>
      <c r="B435" s="362"/>
      <c r="C435" s="363"/>
      <c r="D435" s="363"/>
      <c r="E435" s="363"/>
    </row>
    <row r="436" spans="1:5" ht="30.75" thickBot="1" x14ac:dyDescent="0.3">
      <c r="A436" s="64" t="s">
        <v>2</v>
      </c>
      <c r="B436" s="159" t="s">
        <v>3</v>
      </c>
      <c r="C436" s="231" t="s">
        <v>14</v>
      </c>
      <c r="D436" s="231" t="s">
        <v>4</v>
      </c>
      <c r="E436" s="232" t="s">
        <v>15</v>
      </c>
    </row>
    <row r="437" spans="1:5" ht="29.25" thickBot="1" x14ac:dyDescent="0.3">
      <c r="A437" s="318" t="s">
        <v>918</v>
      </c>
      <c r="B437" s="319" t="s">
        <v>919</v>
      </c>
      <c r="C437" s="320">
        <v>6200000</v>
      </c>
      <c r="D437" s="320">
        <v>6364000</v>
      </c>
      <c r="E437" s="321">
        <v>6372000</v>
      </c>
    </row>
    <row r="438" spans="1:5" ht="15.75" x14ac:dyDescent="0.25">
      <c r="A438" s="492" t="s">
        <v>5</v>
      </c>
      <c r="B438" s="493"/>
      <c r="C438" s="493"/>
      <c r="D438" s="493"/>
      <c r="E438" s="494"/>
    </row>
    <row r="439" spans="1:5" ht="27.75" x14ac:dyDescent="0.25">
      <c r="A439" s="236" t="s">
        <v>6</v>
      </c>
      <c r="B439" s="521"/>
      <c r="C439" s="521"/>
      <c r="D439" s="521"/>
      <c r="E439" s="522"/>
    </row>
    <row r="440" spans="1:5" ht="138.6" customHeight="1" x14ac:dyDescent="0.25">
      <c r="A440" s="236" t="s">
        <v>7</v>
      </c>
      <c r="B440" s="510" t="s">
        <v>920</v>
      </c>
      <c r="C440" s="510"/>
      <c r="D440" s="510"/>
      <c r="E440" s="628"/>
    </row>
    <row r="441" spans="1:5" ht="29.25" x14ac:dyDescent="0.25">
      <c r="A441" s="236" t="s">
        <v>8</v>
      </c>
      <c r="B441" s="520" t="s">
        <v>921</v>
      </c>
      <c r="C441" s="520"/>
      <c r="D441" s="520"/>
      <c r="E441" s="572"/>
    </row>
    <row r="442" spans="1:5" ht="21" customHeight="1" x14ac:dyDescent="0.25">
      <c r="A442" s="237" t="s">
        <v>9</v>
      </c>
      <c r="B442" s="520" t="s">
        <v>58</v>
      </c>
      <c r="C442" s="520"/>
      <c r="D442" s="520"/>
      <c r="E442" s="572"/>
    </row>
    <row r="443" spans="1:5" ht="21" customHeight="1" x14ac:dyDescent="0.25">
      <c r="A443" s="15" t="s">
        <v>10</v>
      </c>
      <c r="B443" s="810" t="s">
        <v>922</v>
      </c>
      <c r="C443" s="811"/>
      <c r="D443" s="811"/>
      <c r="E443" s="812"/>
    </row>
    <row r="444" spans="1:5" ht="21" customHeight="1" x14ac:dyDescent="0.25">
      <c r="A444" s="237" t="s">
        <v>11</v>
      </c>
      <c r="B444" s="579" t="s">
        <v>923</v>
      </c>
      <c r="C444" s="796"/>
      <c r="D444" s="796"/>
      <c r="E444" s="803"/>
    </row>
    <row r="445" spans="1:5" ht="21" customHeight="1" x14ac:dyDescent="0.25">
      <c r="A445" s="237" t="s">
        <v>12</v>
      </c>
      <c r="B445" s="579" t="s">
        <v>924</v>
      </c>
      <c r="C445" s="796"/>
      <c r="D445" s="796"/>
      <c r="E445" s="803"/>
    </row>
    <row r="446" spans="1:5" ht="21" customHeight="1" thickBot="1" x14ac:dyDescent="0.3">
      <c r="A446" s="228" t="s">
        <v>41</v>
      </c>
      <c r="B446" s="798" t="s">
        <v>925</v>
      </c>
      <c r="C446" s="799"/>
      <c r="D446" s="799"/>
      <c r="E446" s="804"/>
    </row>
    <row r="447" spans="1:5" ht="15.75" thickBot="1" x14ac:dyDescent="0.3">
      <c r="A447" s="365"/>
      <c r="B447" s="386"/>
      <c r="C447" s="387"/>
      <c r="D447" s="387"/>
      <c r="E447" s="387"/>
    </row>
    <row r="448" spans="1:5" ht="30.75" thickBot="1" x14ac:dyDescent="0.3">
      <c r="A448" s="64" t="s">
        <v>2</v>
      </c>
      <c r="B448" s="159" t="s">
        <v>3</v>
      </c>
      <c r="C448" s="231" t="s">
        <v>14</v>
      </c>
      <c r="D448" s="231" t="s">
        <v>4</v>
      </c>
      <c r="E448" s="232" t="s">
        <v>15</v>
      </c>
    </row>
    <row r="449" spans="1:5" ht="57.75" thickBot="1" x14ac:dyDescent="0.3">
      <c r="A449" s="318" t="s">
        <v>926</v>
      </c>
      <c r="B449" s="319" t="s">
        <v>927</v>
      </c>
      <c r="C449" s="320">
        <v>1980000</v>
      </c>
      <c r="D449" s="320">
        <v>2042714</v>
      </c>
      <c r="E449" s="321">
        <v>2042714</v>
      </c>
    </row>
    <row r="450" spans="1:5" ht="15.75" x14ac:dyDescent="0.25">
      <c r="A450" s="492" t="s">
        <v>5</v>
      </c>
      <c r="B450" s="493"/>
      <c r="C450" s="493"/>
      <c r="D450" s="493"/>
      <c r="E450" s="494"/>
    </row>
    <row r="451" spans="1:5" ht="27.75" x14ac:dyDescent="0.25">
      <c r="A451" s="236" t="s">
        <v>6</v>
      </c>
      <c r="B451" s="521"/>
      <c r="C451" s="521"/>
      <c r="D451" s="521"/>
      <c r="E451" s="522"/>
    </row>
    <row r="452" spans="1:5" ht="118.9" customHeight="1" x14ac:dyDescent="0.25">
      <c r="A452" s="236" t="s">
        <v>7</v>
      </c>
      <c r="B452" s="510" t="s">
        <v>928</v>
      </c>
      <c r="C452" s="510"/>
      <c r="D452" s="510"/>
      <c r="E452" s="628"/>
    </row>
    <row r="453" spans="1:5" ht="29.25" x14ac:dyDescent="0.25">
      <c r="A453" s="236" t="s">
        <v>8</v>
      </c>
      <c r="B453" s="520" t="s">
        <v>929</v>
      </c>
      <c r="C453" s="520"/>
      <c r="D453" s="520"/>
      <c r="E453" s="572"/>
    </row>
    <row r="454" spans="1:5" ht="21" customHeight="1" x14ac:dyDescent="0.25">
      <c r="A454" s="237" t="s">
        <v>9</v>
      </c>
      <c r="B454" s="520" t="s">
        <v>58</v>
      </c>
      <c r="C454" s="520"/>
      <c r="D454" s="520"/>
      <c r="E454" s="572"/>
    </row>
    <row r="455" spans="1:5" ht="21" customHeight="1" x14ac:dyDescent="0.25">
      <c r="A455" s="15" t="s">
        <v>10</v>
      </c>
      <c r="B455" s="810" t="s">
        <v>493</v>
      </c>
      <c r="C455" s="811"/>
      <c r="D455" s="811"/>
      <c r="E455" s="812"/>
    </row>
    <row r="456" spans="1:5" ht="21" customHeight="1" x14ac:dyDescent="0.25">
      <c r="A456" s="237" t="s">
        <v>11</v>
      </c>
      <c r="B456" s="579" t="s">
        <v>121</v>
      </c>
      <c r="C456" s="796"/>
      <c r="D456" s="796"/>
      <c r="E456" s="803"/>
    </row>
    <row r="457" spans="1:5" ht="21" customHeight="1" x14ac:dyDescent="0.25">
      <c r="A457" s="237" t="s">
        <v>12</v>
      </c>
      <c r="B457" s="579" t="s">
        <v>930</v>
      </c>
      <c r="C457" s="796"/>
      <c r="D457" s="796"/>
      <c r="E457" s="803"/>
    </row>
    <row r="458" spans="1:5" ht="21" customHeight="1" thickBot="1" x14ac:dyDescent="0.3">
      <c r="A458" s="228" t="s">
        <v>41</v>
      </c>
      <c r="B458" s="798" t="s">
        <v>931</v>
      </c>
      <c r="C458" s="799"/>
      <c r="D458" s="799"/>
      <c r="E458" s="804"/>
    </row>
    <row r="459" spans="1:5" ht="15.75" thickBot="1" x14ac:dyDescent="0.3">
      <c r="A459" s="365"/>
      <c r="B459" s="386"/>
      <c r="C459" s="387"/>
      <c r="D459" s="387"/>
      <c r="E459" s="387"/>
    </row>
    <row r="460" spans="1:5" ht="30.75" thickBot="1" x14ac:dyDescent="0.3">
      <c r="A460" s="64" t="s">
        <v>2</v>
      </c>
      <c r="B460" s="159" t="s">
        <v>3</v>
      </c>
      <c r="C460" s="231" t="s">
        <v>14</v>
      </c>
      <c r="D460" s="231" t="s">
        <v>4</v>
      </c>
      <c r="E460" s="232" t="s">
        <v>15</v>
      </c>
    </row>
    <row r="461" spans="1:5" ht="29.25" thickBot="1" x14ac:dyDescent="0.3">
      <c r="A461" s="318" t="s">
        <v>932</v>
      </c>
      <c r="B461" s="319" t="s">
        <v>933</v>
      </c>
      <c r="C461" s="320">
        <v>5085223</v>
      </c>
      <c r="D461" s="320" t="s">
        <v>86</v>
      </c>
      <c r="E461" s="321" t="s">
        <v>86</v>
      </c>
    </row>
    <row r="462" spans="1:5" ht="15.75" x14ac:dyDescent="0.25">
      <c r="A462" s="492" t="s">
        <v>5</v>
      </c>
      <c r="B462" s="493"/>
      <c r="C462" s="493"/>
      <c r="D462" s="493"/>
      <c r="E462" s="494"/>
    </row>
    <row r="463" spans="1:5" ht="27.75" x14ac:dyDescent="0.25">
      <c r="A463" s="236" t="s">
        <v>6</v>
      </c>
      <c r="B463" s="521"/>
      <c r="C463" s="521"/>
      <c r="D463" s="521"/>
      <c r="E463" s="522"/>
    </row>
    <row r="464" spans="1:5" ht="83.45" customHeight="1" x14ac:dyDescent="0.25">
      <c r="A464" s="236" t="s">
        <v>7</v>
      </c>
      <c r="B464" s="510" t="s">
        <v>934</v>
      </c>
      <c r="C464" s="510"/>
      <c r="D464" s="510"/>
      <c r="E464" s="628"/>
    </row>
    <row r="465" spans="1:5" ht="29.25" x14ac:dyDescent="0.25">
      <c r="A465" s="236" t="s">
        <v>8</v>
      </c>
      <c r="B465" s="520" t="s">
        <v>935</v>
      </c>
      <c r="C465" s="520"/>
      <c r="D465" s="520"/>
      <c r="E465" s="572"/>
    </row>
    <row r="466" spans="1:5" ht="21" customHeight="1" x14ac:dyDescent="0.25">
      <c r="A466" s="237" t="s">
        <v>9</v>
      </c>
      <c r="B466" s="520" t="s">
        <v>936</v>
      </c>
      <c r="C466" s="520"/>
      <c r="D466" s="520"/>
      <c r="E466" s="572"/>
    </row>
    <row r="467" spans="1:5" ht="21" customHeight="1" x14ac:dyDescent="0.25">
      <c r="A467" s="15" t="s">
        <v>10</v>
      </c>
      <c r="B467" s="810">
        <v>0</v>
      </c>
      <c r="C467" s="811"/>
      <c r="D467" s="811"/>
      <c r="E467" s="812"/>
    </row>
    <row r="468" spans="1:5" ht="21" customHeight="1" x14ac:dyDescent="0.25">
      <c r="A468" s="237" t="s">
        <v>11</v>
      </c>
      <c r="B468" s="579" t="s">
        <v>937</v>
      </c>
      <c r="C468" s="796"/>
      <c r="D468" s="796"/>
      <c r="E468" s="803"/>
    </row>
    <row r="469" spans="1:5" ht="21" customHeight="1" x14ac:dyDescent="0.25">
      <c r="A469" s="237" t="s">
        <v>12</v>
      </c>
      <c r="B469" s="579">
        <v>0</v>
      </c>
      <c r="C469" s="796"/>
      <c r="D469" s="796"/>
      <c r="E469" s="803"/>
    </row>
    <row r="470" spans="1:5" ht="21" customHeight="1" thickBot="1" x14ac:dyDescent="0.3">
      <c r="A470" s="228" t="s">
        <v>41</v>
      </c>
      <c r="B470" s="798">
        <v>0</v>
      </c>
      <c r="C470" s="799"/>
      <c r="D470" s="799"/>
      <c r="E470" s="804"/>
    </row>
    <row r="471" spans="1:5" ht="15.75" thickBot="1" x14ac:dyDescent="0.3">
      <c r="A471" s="365"/>
      <c r="B471" s="386"/>
      <c r="C471" s="387"/>
      <c r="D471" s="387"/>
      <c r="E471" s="387"/>
    </row>
    <row r="472" spans="1:5" ht="30.75" thickBot="1" x14ac:dyDescent="0.3">
      <c r="A472" s="64" t="s">
        <v>2</v>
      </c>
      <c r="B472" s="159" t="s">
        <v>3</v>
      </c>
      <c r="C472" s="231" t="s">
        <v>14</v>
      </c>
      <c r="D472" s="231" t="s">
        <v>4</v>
      </c>
      <c r="E472" s="232" t="s">
        <v>15</v>
      </c>
    </row>
    <row r="473" spans="1:5" ht="29.25" thickBot="1" x14ac:dyDescent="0.3">
      <c r="A473" s="382" t="s">
        <v>938</v>
      </c>
      <c r="B473" s="383" t="s">
        <v>939</v>
      </c>
      <c r="C473" s="384">
        <v>5621341794</v>
      </c>
      <c r="D473" s="384">
        <v>5849987297</v>
      </c>
      <c r="E473" s="385">
        <v>5858544882</v>
      </c>
    </row>
    <row r="474" spans="1:5" ht="15.75" x14ac:dyDescent="0.25">
      <c r="A474" s="492" t="s">
        <v>5</v>
      </c>
      <c r="B474" s="493"/>
      <c r="C474" s="493"/>
      <c r="D474" s="493"/>
      <c r="E474" s="494"/>
    </row>
    <row r="475" spans="1:5" ht="27.75" x14ac:dyDescent="0.25">
      <c r="A475" s="236" t="s">
        <v>6</v>
      </c>
      <c r="B475" s="521"/>
      <c r="C475" s="521"/>
      <c r="D475" s="521"/>
      <c r="E475" s="522"/>
    </row>
    <row r="476" spans="1:5" ht="54.75" x14ac:dyDescent="0.25">
      <c r="A476" s="236" t="s">
        <v>7</v>
      </c>
      <c r="B476" s="510" t="s">
        <v>940</v>
      </c>
      <c r="C476" s="510"/>
      <c r="D476" s="510"/>
      <c r="E476" s="628"/>
    </row>
    <row r="477" spans="1:5" ht="29.25" x14ac:dyDescent="0.25">
      <c r="A477" s="236" t="s">
        <v>8</v>
      </c>
      <c r="B477" s="520" t="s">
        <v>941</v>
      </c>
      <c r="C477" s="520"/>
      <c r="D477" s="520"/>
      <c r="E477" s="572"/>
    </row>
    <row r="478" spans="1:5" ht="21" customHeight="1" x14ac:dyDescent="0.25">
      <c r="A478" s="237" t="s">
        <v>9</v>
      </c>
      <c r="B478" s="520" t="s">
        <v>58</v>
      </c>
      <c r="C478" s="520"/>
      <c r="D478" s="520"/>
      <c r="E478" s="572"/>
    </row>
    <row r="479" spans="1:5" ht="21" customHeight="1" x14ac:dyDescent="0.25">
      <c r="A479" s="15" t="s">
        <v>10</v>
      </c>
      <c r="B479" s="810">
        <v>52</v>
      </c>
      <c r="C479" s="811"/>
      <c r="D479" s="811"/>
      <c r="E479" s="812"/>
    </row>
    <row r="480" spans="1:5" ht="21" customHeight="1" x14ac:dyDescent="0.25">
      <c r="A480" s="237" t="s">
        <v>11</v>
      </c>
      <c r="B480" s="579">
        <v>52</v>
      </c>
      <c r="C480" s="796"/>
      <c r="D480" s="796"/>
      <c r="E480" s="803"/>
    </row>
    <row r="481" spans="1:5" ht="21" customHeight="1" x14ac:dyDescent="0.25">
      <c r="A481" s="237" t="s">
        <v>12</v>
      </c>
      <c r="B481" s="579">
        <v>52</v>
      </c>
      <c r="C481" s="796"/>
      <c r="D481" s="796"/>
      <c r="E481" s="803"/>
    </row>
    <row r="482" spans="1:5" ht="21" customHeight="1" thickBot="1" x14ac:dyDescent="0.3">
      <c r="A482" s="228" t="s">
        <v>41</v>
      </c>
      <c r="B482" s="798">
        <v>52</v>
      </c>
      <c r="C482" s="799"/>
      <c r="D482" s="799"/>
      <c r="E482" s="804"/>
    </row>
    <row r="483" spans="1:5" ht="15.75" thickBot="1" x14ac:dyDescent="0.3">
      <c r="A483" s="365"/>
      <c r="B483" s="386"/>
      <c r="C483" s="387"/>
      <c r="D483" s="387"/>
      <c r="E483" s="387"/>
    </row>
    <row r="484" spans="1:5" ht="30.75" thickBot="1" x14ac:dyDescent="0.3">
      <c r="A484" s="64" t="s">
        <v>2</v>
      </c>
      <c r="B484" s="159" t="s">
        <v>3</v>
      </c>
      <c r="C484" s="231" t="s">
        <v>14</v>
      </c>
      <c r="D484" s="231" t="s">
        <v>4</v>
      </c>
      <c r="E484" s="232" t="s">
        <v>15</v>
      </c>
    </row>
    <row r="485" spans="1:5" ht="72" thickBot="1" x14ac:dyDescent="0.3">
      <c r="A485" s="318" t="s">
        <v>942</v>
      </c>
      <c r="B485" s="319" t="s">
        <v>943</v>
      </c>
      <c r="C485" s="320">
        <v>22864184</v>
      </c>
      <c r="D485" s="320">
        <v>22864184</v>
      </c>
      <c r="E485" s="321">
        <v>22864184</v>
      </c>
    </row>
    <row r="486" spans="1:5" ht="15.75" x14ac:dyDescent="0.25">
      <c r="A486" s="492" t="s">
        <v>5</v>
      </c>
      <c r="B486" s="493"/>
      <c r="C486" s="493"/>
      <c r="D486" s="493"/>
      <c r="E486" s="494"/>
    </row>
    <row r="487" spans="1:5" ht="27.75" x14ac:dyDescent="0.25">
      <c r="A487" s="236" t="s">
        <v>6</v>
      </c>
      <c r="B487" s="521"/>
      <c r="C487" s="521"/>
      <c r="D487" s="521"/>
      <c r="E487" s="522"/>
    </row>
    <row r="488" spans="1:5" ht="70.900000000000006" customHeight="1" x14ac:dyDescent="0.25">
      <c r="A488" s="236" t="s">
        <v>7</v>
      </c>
      <c r="B488" s="510" t="s">
        <v>944</v>
      </c>
      <c r="C488" s="510"/>
      <c r="D488" s="510"/>
      <c r="E488" s="628"/>
    </row>
    <row r="489" spans="1:5" ht="29.25" x14ac:dyDescent="0.25">
      <c r="A489" s="236" t="s">
        <v>8</v>
      </c>
      <c r="B489" s="520" t="s">
        <v>945</v>
      </c>
      <c r="C489" s="520"/>
      <c r="D489" s="520"/>
      <c r="E489" s="572"/>
    </row>
    <row r="490" spans="1:5" ht="21" customHeight="1" x14ac:dyDescent="0.25">
      <c r="A490" s="237" t="s">
        <v>9</v>
      </c>
      <c r="B490" s="520" t="s">
        <v>21</v>
      </c>
      <c r="C490" s="520"/>
      <c r="D490" s="520"/>
      <c r="E490" s="572"/>
    </row>
    <row r="491" spans="1:5" ht="21" customHeight="1" x14ac:dyDescent="0.25">
      <c r="A491" s="15" t="s">
        <v>10</v>
      </c>
      <c r="B491" s="810">
        <v>0</v>
      </c>
      <c r="C491" s="811"/>
      <c r="D491" s="811"/>
      <c r="E491" s="812"/>
    </row>
    <row r="492" spans="1:5" ht="21" customHeight="1" x14ac:dyDescent="0.25">
      <c r="A492" s="237" t="s">
        <v>11</v>
      </c>
      <c r="B492" s="579">
        <v>100</v>
      </c>
      <c r="C492" s="796"/>
      <c r="D492" s="796"/>
      <c r="E492" s="803"/>
    </row>
    <row r="493" spans="1:5" ht="21" customHeight="1" x14ac:dyDescent="0.25">
      <c r="A493" s="237" t="s">
        <v>12</v>
      </c>
      <c r="B493" s="579">
        <v>100</v>
      </c>
      <c r="C493" s="796"/>
      <c r="D493" s="796"/>
      <c r="E493" s="803"/>
    </row>
    <row r="494" spans="1:5" ht="21" customHeight="1" thickBot="1" x14ac:dyDescent="0.3">
      <c r="A494" s="228" t="s">
        <v>41</v>
      </c>
      <c r="B494" s="798">
        <v>100</v>
      </c>
      <c r="C494" s="799"/>
      <c r="D494" s="799"/>
      <c r="E494" s="804"/>
    </row>
    <row r="495" spans="1:5" ht="15.75" thickBot="1" x14ac:dyDescent="0.3">
      <c r="B495" s="386"/>
      <c r="C495" s="387"/>
      <c r="D495" s="387"/>
      <c r="E495" s="365"/>
    </row>
    <row r="496" spans="1:5" ht="30.75" thickBot="1" x14ac:dyDescent="0.3">
      <c r="A496" s="64" t="s">
        <v>2</v>
      </c>
      <c r="B496" s="159" t="s">
        <v>3</v>
      </c>
      <c r="C496" s="231" t="s">
        <v>14</v>
      </c>
      <c r="D496" s="231" t="s">
        <v>4</v>
      </c>
      <c r="E496" s="232" t="s">
        <v>15</v>
      </c>
    </row>
    <row r="497" spans="1:5" ht="29.25" thickBot="1" x14ac:dyDescent="0.3">
      <c r="A497" s="318" t="s">
        <v>946</v>
      </c>
      <c r="B497" s="319" t="s">
        <v>939</v>
      </c>
      <c r="C497" s="320">
        <v>5541047610</v>
      </c>
      <c r="D497" s="320">
        <v>5770438113</v>
      </c>
      <c r="E497" s="321">
        <v>5785195698</v>
      </c>
    </row>
    <row r="498" spans="1:5" ht="15.75" x14ac:dyDescent="0.25">
      <c r="A498" s="492" t="s">
        <v>5</v>
      </c>
      <c r="B498" s="493"/>
      <c r="C498" s="493"/>
      <c r="D498" s="493"/>
      <c r="E498" s="494"/>
    </row>
    <row r="499" spans="1:5" ht="27.75" x14ac:dyDescent="0.25">
      <c r="A499" s="236" t="s">
        <v>6</v>
      </c>
      <c r="B499" s="521"/>
      <c r="C499" s="521"/>
      <c r="D499" s="521"/>
      <c r="E499" s="522"/>
    </row>
    <row r="500" spans="1:5" ht="54.75" x14ac:dyDescent="0.25">
      <c r="A500" s="236" t="s">
        <v>7</v>
      </c>
      <c r="B500" s="510" t="s">
        <v>947</v>
      </c>
      <c r="C500" s="510"/>
      <c r="D500" s="510"/>
      <c r="E500" s="628"/>
    </row>
    <row r="501" spans="1:5" ht="29.25" x14ac:dyDescent="0.25">
      <c r="A501" s="236" t="s">
        <v>8</v>
      </c>
      <c r="B501" s="520" t="s">
        <v>86</v>
      </c>
      <c r="C501" s="520"/>
      <c r="D501" s="520"/>
      <c r="E501" s="572"/>
    </row>
    <row r="502" spans="1:5" ht="21" customHeight="1" x14ac:dyDescent="0.25">
      <c r="A502" s="237" t="s">
        <v>9</v>
      </c>
      <c r="B502" s="520" t="s">
        <v>86</v>
      </c>
      <c r="C502" s="520"/>
      <c r="D502" s="520"/>
      <c r="E502" s="572"/>
    </row>
    <row r="503" spans="1:5" ht="21" customHeight="1" x14ac:dyDescent="0.25">
      <c r="A503" s="15" t="s">
        <v>10</v>
      </c>
      <c r="B503" s="520" t="s">
        <v>86</v>
      </c>
      <c r="C503" s="520"/>
      <c r="D503" s="520"/>
      <c r="E503" s="572"/>
    </row>
    <row r="504" spans="1:5" ht="21" customHeight="1" x14ac:dyDescent="0.25">
      <c r="A504" s="237" t="s">
        <v>11</v>
      </c>
      <c r="B504" s="520" t="s">
        <v>86</v>
      </c>
      <c r="C504" s="520"/>
      <c r="D504" s="520"/>
      <c r="E504" s="572"/>
    </row>
    <row r="505" spans="1:5" ht="21" customHeight="1" x14ac:dyDescent="0.25">
      <c r="A505" s="237" t="s">
        <v>12</v>
      </c>
      <c r="B505" s="520" t="s">
        <v>86</v>
      </c>
      <c r="C505" s="520"/>
      <c r="D505" s="520"/>
      <c r="E505" s="572"/>
    </row>
    <row r="506" spans="1:5" ht="21" customHeight="1" thickBot="1" x14ac:dyDescent="0.3">
      <c r="A506" s="228" t="s">
        <v>41</v>
      </c>
      <c r="B506" s="644" t="s">
        <v>86</v>
      </c>
      <c r="C506" s="644"/>
      <c r="D506" s="644"/>
      <c r="E506" s="645"/>
    </row>
    <row r="507" spans="1:5" ht="15.75" thickBot="1" x14ac:dyDescent="0.3">
      <c r="A507" s="388"/>
      <c r="B507" s="389"/>
      <c r="C507" s="390"/>
      <c r="D507" s="390"/>
      <c r="E507" s="390"/>
    </row>
    <row r="508" spans="1:5" ht="30.75" thickBot="1" x14ac:dyDescent="0.3">
      <c r="A508" s="64" t="s">
        <v>2</v>
      </c>
      <c r="B508" s="159" t="s">
        <v>3</v>
      </c>
      <c r="C508" s="231" t="s">
        <v>14</v>
      </c>
      <c r="D508" s="231" t="s">
        <v>4</v>
      </c>
      <c r="E508" s="232" t="s">
        <v>15</v>
      </c>
    </row>
    <row r="509" spans="1:5" ht="43.5" thickBot="1" x14ac:dyDescent="0.3">
      <c r="A509" s="318" t="s">
        <v>948</v>
      </c>
      <c r="B509" s="319" t="s">
        <v>949</v>
      </c>
      <c r="C509" s="320">
        <v>26220000</v>
      </c>
      <c r="D509" s="320">
        <v>27875000</v>
      </c>
      <c r="E509" s="321">
        <v>27875000</v>
      </c>
    </row>
    <row r="510" spans="1:5" ht="15.75" x14ac:dyDescent="0.25">
      <c r="A510" s="492" t="s">
        <v>5</v>
      </c>
      <c r="B510" s="493"/>
      <c r="C510" s="493"/>
      <c r="D510" s="493"/>
      <c r="E510" s="494"/>
    </row>
    <row r="511" spans="1:5" ht="27.75" x14ac:dyDescent="0.25">
      <c r="A511" s="236" t="s">
        <v>6</v>
      </c>
      <c r="B511" s="521"/>
      <c r="C511" s="521"/>
      <c r="D511" s="521"/>
      <c r="E511" s="522"/>
    </row>
    <row r="512" spans="1:5" ht="158.44999999999999" customHeight="1" x14ac:dyDescent="0.25">
      <c r="A512" s="236" t="s">
        <v>7</v>
      </c>
      <c r="B512" s="510" t="s">
        <v>950</v>
      </c>
      <c r="C512" s="510"/>
      <c r="D512" s="510"/>
      <c r="E512" s="628"/>
    </row>
    <row r="513" spans="1:5" ht="29.25" x14ac:dyDescent="0.25">
      <c r="A513" s="236" t="s">
        <v>8</v>
      </c>
      <c r="B513" s="495" t="s">
        <v>951</v>
      </c>
      <c r="C513" s="642"/>
      <c r="D513" s="495" t="s">
        <v>952</v>
      </c>
      <c r="E513" s="509"/>
    </row>
    <row r="514" spans="1:5" ht="21" customHeight="1" x14ac:dyDescent="0.25">
      <c r="A514" s="237" t="s">
        <v>9</v>
      </c>
      <c r="B514" s="495" t="s">
        <v>58</v>
      </c>
      <c r="C514" s="642"/>
      <c r="D514" s="495" t="s">
        <v>58</v>
      </c>
      <c r="E514" s="642"/>
    </row>
    <row r="515" spans="1:5" ht="21" customHeight="1" x14ac:dyDescent="0.25">
      <c r="A515" s="15" t="s">
        <v>10</v>
      </c>
      <c r="B515" s="495" t="s">
        <v>953</v>
      </c>
      <c r="C515" s="642"/>
      <c r="D515" s="495" t="s">
        <v>954</v>
      </c>
      <c r="E515" s="509"/>
    </row>
    <row r="516" spans="1:5" ht="21" customHeight="1" x14ac:dyDescent="0.25">
      <c r="A516" s="237" t="s">
        <v>11</v>
      </c>
      <c r="B516" s="495" t="s">
        <v>955</v>
      </c>
      <c r="C516" s="642"/>
      <c r="D516" s="495" t="s">
        <v>492</v>
      </c>
      <c r="E516" s="509"/>
    </row>
    <row r="517" spans="1:5" ht="21" customHeight="1" x14ac:dyDescent="0.25">
      <c r="A517" s="237" t="s">
        <v>12</v>
      </c>
      <c r="B517" s="495" t="s">
        <v>955</v>
      </c>
      <c r="C517" s="642"/>
      <c r="D517" s="495" t="s">
        <v>492</v>
      </c>
      <c r="E517" s="509"/>
    </row>
    <row r="518" spans="1:5" ht="21" customHeight="1" thickBot="1" x14ac:dyDescent="0.3">
      <c r="A518" s="228" t="s">
        <v>41</v>
      </c>
      <c r="B518" s="631" t="s">
        <v>955</v>
      </c>
      <c r="C518" s="793"/>
      <c r="D518" s="631" t="s">
        <v>492</v>
      </c>
      <c r="E518" s="633"/>
    </row>
    <row r="519" spans="1:5" ht="15.75" thickBot="1" x14ac:dyDescent="0.3">
      <c r="A519" s="329"/>
      <c r="B519" s="391"/>
      <c r="C519" s="391"/>
      <c r="D519" s="391"/>
      <c r="E519" s="330"/>
    </row>
    <row r="520" spans="1:5" ht="30.75" thickBot="1" x14ac:dyDescent="0.3">
      <c r="A520" s="64" t="s">
        <v>2</v>
      </c>
      <c r="B520" s="159" t="s">
        <v>3</v>
      </c>
      <c r="C520" s="231" t="s">
        <v>14</v>
      </c>
      <c r="D520" s="231" t="s">
        <v>4</v>
      </c>
      <c r="E520" s="232" t="s">
        <v>15</v>
      </c>
    </row>
    <row r="521" spans="1:5" ht="29.25" thickBot="1" x14ac:dyDescent="0.3">
      <c r="A521" s="318" t="s">
        <v>956</v>
      </c>
      <c r="B521" s="319" t="s">
        <v>957</v>
      </c>
      <c r="C521" s="320">
        <v>1400000</v>
      </c>
      <c r="D521" s="320">
        <v>1400000</v>
      </c>
      <c r="E521" s="321">
        <v>1400000</v>
      </c>
    </row>
    <row r="522" spans="1:5" ht="15.75" x14ac:dyDescent="0.25">
      <c r="A522" s="492" t="s">
        <v>5</v>
      </c>
      <c r="B522" s="493"/>
      <c r="C522" s="493"/>
      <c r="D522" s="493"/>
      <c r="E522" s="494"/>
    </row>
    <row r="523" spans="1:5" ht="27.75" x14ac:dyDescent="0.25">
      <c r="A523" s="236" t="s">
        <v>6</v>
      </c>
      <c r="B523" s="521"/>
      <c r="C523" s="521"/>
      <c r="D523" s="521"/>
      <c r="E523" s="522"/>
    </row>
    <row r="524" spans="1:5" ht="54.75" x14ac:dyDescent="0.25">
      <c r="A524" s="236" t="s">
        <v>7</v>
      </c>
      <c r="B524" s="510" t="s">
        <v>958</v>
      </c>
      <c r="C524" s="510"/>
      <c r="D524" s="510"/>
      <c r="E524" s="628"/>
    </row>
    <row r="525" spans="1:5" ht="29.25" x14ac:dyDescent="0.25">
      <c r="A525" s="236" t="s">
        <v>8</v>
      </c>
      <c r="B525" s="520" t="s">
        <v>86</v>
      </c>
      <c r="C525" s="520"/>
      <c r="D525" s="520"/>
      <c r="E525" s="572"/>
    </row>
    <row r="526" spans="1:5" x14ac:dyDescent="0.25">
      <c r="A526" s="237" t="s">
        <v>9</v>
      </c>
      <c r="B526" s="520" t="s">
        <v>86</v>
      </c>
      <c r="C526" s="520"/>
      <c r="D526" s="520"/>
      <c r="E526" s="572"/>
    </row>
    <row r="527" spans="1:5" x14ac:dyDescent="0.25">
      <c r="A527" s="15" t="s">
        <v>10</v>
      </c>
      <c r="B527" s="520" t="s">
        <v>86</v>
      </c>
      <c r="C527" s="520"/>
      <c r="D527" s="520"/>
      <c r="E527" s="572"/>
    </row>
    <row r="528" spans="1:5" x14ac:dyDescent="0.25">
      <c r="A528" s="237" t="s">
        <v>11</v>
      </c>
      <c r="B528" s="520" t="s">
        <v>86</v>
      </c>
      <c r="C528" s="520"/>
      <c r="D528" s="520"/>
      <c r="E528" s="572"/>
    </row>
    <row r="529" spans="1:5" x14ac:dyDescent="0.25">
      <c r="A529" s="237" t="s">
        <v>12</v>
      </c>
      <c r="B529" s="520" t="s">
        <v>86</v>
      </c>
      <c r="C529" s="520"/>
      <c r="D529" s="520"/>
      <c r="E529" s="572"/>
    </row>
    <row r="530" spans="1:5" ht="15.75" thickBot="1" x14ac:dyDescent="0.3">
      <c r="A530" s="228" t="s">
        <v>41</v>
      </c>
      <c r="B530" s="644" t="s">
        <v>86</v>
      </c>
      <c r="C530" s="644"/>
      <c r="D530" s="644"/>
      <c r="E530" s="645"/>
    </row>
    <row r="531" spans="1:5" ht="15.75" thickBot="1" x14ac:dyDescent="0.3">
      <c r="A531" s="329"/>
      <c r="B531" s="392"/>
      <c r="C531" s="392"/>
      <c r="D531" s="392"/>
      <c r="E531" s="393"/>
    </row>
    <row r="532" spans="1:5" ht="30" x14ac:dyDescent="0.25">
      <c r="A532" s="64" t="s">
        <v>2</v>
      </c>
      <c r="B532" s="159" t="s">
        <v>3</v>
      </c>
      <c r="C532" s="231" t="s">
        <v>14</v>
      </c>
      <c r="D532" s="231" t="s">
        <v>4</v>
      </c>
      <c r="E532" s="232" t="s">
        <v>15</v>
      </c>
    </row>
    <row r="533" spans="1:5" ht="43.5" thickBot="1" x14ac:dyDescent="0.3">
      <c r="A533" s="353" t="s">
        <v>959</v>
      </c>
      <c r="B533" s="354" t="s">
        <v>960</v>
      </c>
      <c r="C533" s="376">
        <v>5610000</v>
      </c>
      <c r="D533" s="376">
        <v>7610000</v>
      </c>
      <c r="E533" s="376">
        <v>7610000</v>
      </c>
    </row>
    <row r="534" spans="1:5" ht="15.75" x14ac:dyDescent="0.25">
      <c r="A534" s="492" t="s">
        <v>5</v>
      </c>
      <c r="B534" s="493"/>
      <c r="C534" s="493"/>
      <c r="D534" s="493"/>
      <c r="E534" s="494"/>
    </row>
    <row r="535" spans="1:5" ht="27.75" x14ac:dyDescent="0.25">
      <c r="A535" s="236" t="s">
        <v>6</v>
      </c>
      <c r="B535" s="521"/>
      <c r="C535" s="521"/>
      <c r="D535" s="521"/>
      <c r="E535" s="522"/>
    </row>
    <row r="536" spans="1:5" ht="90.6" customHeight="1" x14ac:dyDescent="0.25">
      <c r="A536" s="236" t="s">
        <v>7</v>
      </c>
      <c r="B536" s="510" t="s">
        <v>961</v>
      </c>
      <c r="C536" s="510"/>
      <c r="D536" s="510"/>
      <c r="E536" s="628"/>
    </row>
    <row r="537" spans="1:5" ht="29.25" x14ac:dyDescent="0.25">
      <c r="A537" s="236" t="s">
        <v>8</v>
      </c>
      <c r="B537" s="520" t="s">
        <v>86</v>
      </c>
      <c r="C537" s="520"/>
      <c r="D537" s="520"/>
      <c r="E537" s="572"/>
    </row>
    <row r="538" spans="1:5" x14ac:dyDescent="0.25">
      <c r="A538" s="237" t="s">
        <v>9</v>
      </c>
      <c r="B538" s="520" t="s">
        <v>86</v>
      </c>
      <c r="C538" s="520"/>
      <c r="D538" s="520"/>
      <c r="E538" s="572"/>
    </row>
    <row r="539" spans="1:5" x14ac:dyDescent="0.25">
      <c r="A539" s="15" t="s">
        <v>10</v>
      </c>
      <c r="B539" s="520" t="s">
        <v>86</v>
      </c>
      <c r="C539" s="520"/>
      <c r="D539" s="520"/>
      <c r="E539" s="572"/>
    </row>
    <row r="540" spans="1:5" x14ac:dyDescent="0.25">
      <c r="A540" s="237" t="s">
        <v>11</v>
      </c>
      <c r="B540" s="520" t="s">
        <v>86</v>
      </c>
      <c r="C540" s="520"/>
      <c r="D540" s="520"/>
      <c r="E540" s="572"/>
    </row>
    <row r="541" spans="1:5" x14ac:dyDescent="0.25">
      <c r="A541" s="237" t="s">
        <v>12</v>
      </c>
      <c r="B541" s="520" t="s">
        <v>86</v>
      </c>
      <c r="C541" s="520"/>
      <c r="D541" s="520"/>
      <c r="E541" s="572"/>
    </row>
    <row r="542" spans="1:5" ht="15.75" thickBot="1" x14ac:dyDescent="0.3">
      <c r="A542" s="228" t="s">
        <v>41</v>
      </c>
      <c r="B542" s="644" t="s">
        <v>86</v>
      </c>
      <c r="C542" s="644"/>
      <c r="D542" s="644"/>
      <c r="E542" s="645"/>
    </row>
    <row r="543" spans="1:5" ht="15.75" thickBot="1" x14ac:dyDescent="0.3">
      <c r="A543" s="365"/>
      <c r="B543" s="366"/>
      <c r="C543" s="366"/>
      <c r="D543" s="366"/>
      <c r="E543" s="367"/>
    </row>
    <row r="544" spans="1:5" ht="30.75" thickBot="1" x14ac:dyDescent="0.3">
      <c r="A544" s="64" t="s">
        <v>2</v>
      </c>
      <c r="B544" s="159" t="s">
        <v>3</v>
      </c>
      <c r="C544" s="231" t="s">
        <v>14</v>
      </c>
      <c r="D544" s="231" t="s">
        <v>4</v>
      </c>
      <c r="E544" s="232" t="s">
        <v>15</v>
      </c>
    </row>
    <row r="545" spans="1:5" ht="57.75" thickBot="1" x14ac:dyDescent="0.3">
      <c r="A545" s="318" t="s">
        <v>962</v>
      </c>
      <c r="B545" s="319" t="s">
        <v>963</v>
      </c>
      <c r="C545" s="320">
        <v>3400000</v>
      </c>
      <c r="D545" s="320">
        <v>3400000</v>
      </c>
      <c r="E545" s="321">
        <v>3400000</v>
      </c>
    </row>
    <row r="546" spans="1:5" ht="15.75" x14ac:dyDescent="0.25">
      <c r="A546" s="492" t="s">
        <v>5</v>
      </c>
      <c r="B546" s="493"/>
      <c r="C546" s="493"/>
      <c r="D546" s="493"/>
      <c r="E546" s="494"/>
    </row>
    <row r="547" spans="1:5" ht="27.75" x14ac:dyDescent="0.25">
      <c r="A547" s="236" t="s">
        <v>6</v>
      </c>
      <c r="B547" s="521"/>
      <c r="C547" s="521"/>
      <c r="D547" s="521"/>
      <c r="E547" s="522"/>
    </row>
    <row r="548" spans="1:5" ht="73.900000000000006" customHeight="1" x14ac:dyDescent="0.25">
      <c r="A548" s="236" t="s">
        <v>7</v>
      </c>
      <c r="B548" s="510" t="s">
        <v>964</v>
      </c>
      <c r="C548" s="510"/>
      <c r="D548" s="510"/>
      <c r="E548" s="628"/>
    </row>
    <row r="549" spans="1:5" ht="29.25" x14ac:dyDescent="0.25">
      <c r="A549" s="236" t="s">
        <v>8</v>
      </c>
      <c r="B549" s="520" t="s">
        <v>965</v>
      </c>
      <c r="C549" s="520"/>
      <c r="D549" s="520"/>
      <c r="E549" s="572"/>
    </row>
    <row r="550" spans="1:5" ht="21" customHeight="1" x14ac:dyDescent="0.25">
      <c r="A550" s="237" t="s">
        <v>9</v>
      </c>
      <c r="B550" s="520" t="s">
        <v>58</v>
      </c>
      <c r="C550" s="520"/>
      <c r="D550" s="520"/>
      <c r="E550" s="572"/>
    </row>
    <row r="551" spans="1:5" ht="21" customHeight="1" x14ac:dyDescent="0.25">
      <c r="A551" s="15" t="s">
        <v>10</v>
      </c>
      <c r="B551" s="520" t="s">
        <v>966</v>
      </c>
      <c r="C551" s="520"/>
      <c r="D551" s="520"/>
      <c r="E551" s="572"/>
    </row>
    <row r="552" spans="1:5" ht="21" customHeight="1" x14ac:dyDescent="0.25">
      <c r="A552" s="237" t="s">
        <v>11</v>
      </c>
      <c r="B552" s="520" t="s">
        <v>966</v>
      </c>
      <c r="C552" s="520"/>
      <c r="D552" s="520"/>
      <c r="E552" s="572"/>
    </row>
    <row r="553" spans="1:5" ht="21" customHeight="1" x14ac:dyDescent="0.25">
      <c r="A553" s="237" t="s">
        <v>12</v>
      </c>
      <c r="B553" s="520" t="s">
        <v>966</v>
      </c>
      <c r="C553" s="520"/>
      <c r="D553" s="520"/>
      <c r="E553" s="572"/>
    </row>
    <row r="554" spans="1:5" ht="21" customHeight="1" thickBot="1" x14ac:dyDescent="0.3">
      <c r="A554" s="228" t="s">
        <v>41</v>
      </c>
      <c r="B554" s="644" t="s">
        <v>966</v>
      </c>
      <c r="C554" s="644"/>
      <c r="D554" s="644"/>
      <c r="E554" s="645"/>
    </row>
    <row r="555" spans="1:5" ht="15.75" thickBot="1" x14ac:dyDescent="0.3">
      <c r="A555" s="329"/>
      <c r="B555" s="391"/>
      <c r="C555" s="391"/>
      <c r="D555" s="391"/>
      <c r="E555" s="330"/>
    </row>
    <row r="556" spans="1:5" ht="30.75" thickBot="1" x14ac:dyDescent="0.3">
      <c r="A556" s="64" t="s">
        <v>2</v>
      </c>
      <c r="B556" s="159" t="s">
        <v>3</v>
      </c>
      <c r="C556" s="231" t="s">
        <v>14</v>
      </c>
      <c r="D556" s="231" t="s">
        <v>4</v>
      </c>
      <c r="E556" s="232" t="s">
        <v>15</v>
      </c>
    </row>
    <row r="557" spans="1:5" ht="29.25" thickBot="1" x14ac:dyDescent="0.3">
      <c r="A557" s="318" t="s">
        <v>967</v>
      </c>
      <c r="B557" s="319" t="s">
        <v>968</v>
      </c>
      <c r="C557" s="320">
        <v>14700000</v>
      </c>
      <c r="D557" s="320">
        <v>10200000</v>
      </c>
      <c r="E557" s="321">
        <v>10200000</v>
      </c>
    </row>
    <row r="558" spans="1:5" ht="15.75" x14ac:dyDescent="0.25">
      <c r="A558" s="492" t="s">
        <v>5</v>
      </c>
      <c r="B558" s="493"/>
      <c r="C558" s="493"/>
      <c r="D558" s="493"/>
      <c r="E558" s="494"/>
    </row>
    <row r="559" spans="1:5" ht="27.75" x14ac:dyDescent="0.25">
      <c r="A559" s="236" t="s">
        <v>6</v>
      </c>
      <c r="B559" s="521"/>
      <c r="C559" s="521"/>
      <c r="D559" s="521"/>
      <c r="E559" s="522"/>
    </row>
    <row r="560" spans="1:5" ht="54.75" x14ac:dyDescent="0.25">
      <c r="A560" s="236" t="s">
        <v>7</v>
      </c>
      <c r="B560" s="510" t="s">
        <v>969</v>
      </c>
      <c r="C560" s="510"/>
      <c r="D560" s="510"/>
      <c r="E560" s="628"/>
    </row>
    <row r="561" spans="1:5" ht="29.25" x14ac:dyDescent="0.25">
      <c r="A561" s="236" t="s">
        <v>8</v>
      </c>
      <c r="B561" s="520" t="s">
        <v>970</v>
      </c>
      <c r="C561" s="520"/>
      <c r="D561" s="520"/>
      <c r="E561" s="572"/>
    </row>
    <row r="562" spans="1:5" ht="21" customHeight="1" x14ac:dyDescent="0.25">
      <c r="A562" s="237" t="s">
        <v>9</v>
      </c>
      <c r="B562" s="520" t="s">
        <v>936</v>
      </c>
      <c r="C562" s="520"/>
      <c r="D562" s="520"/>
      <c r="E562" s="572"/>
    </row>
    <row r="563" spans="1:5" ht="21" customHeight="1" x14ac:dyDescent="0.25">
      <c r="A563" s="15" t="s">
        <v>10</v>
      </c>
      <c r="B563" s="520">
        <v>0</v>
      </c>
      <c r="C563" s="520"/>
      <c r="D563" s="520"/>
      <c r="E563" s="572"/>
    </row>
    <row r="564" spans="1:5" ht="21" customHeight="1" x14ac:dyDescent="0.25">
      <c r="A564" s="237" t="s">
        <v>11</v>
      </c>
      <c r="B564" s="807">
        <v>0</v>
      </c>
      <c r="C564" s="808"/>
      <c r="D564" s="808"/>
      <c r="E564" s="809"/>
    </row>
    <row r="565" spans="1:5" ht="21" customHeight="1" x14ac:dyDescent="0.25">
      <c r="A565" s="237" t="s">
        <v>12</v>
      </c>
      <c r="B565" s="520" t="s">
        <v>971</v>
      </c>
      <c r="C565" s="520"/>
      <c r="D565" s="520"/>
      <c r="E565" s="572"/>
    </row>
    <row r="566" spans="1:5" ht="21" customHeight="1" thickBot="1" x14ac:dyDescent="0.3">
      <c r="A566" s="228" t="s">
        <v>41</v>
      </c>
      <c r="B566" s="644">
        <v>0</v>
      </c>
      <c r="C566" s="644"/>
      <c r="D566" s="644"/>
      <c r="E566" s="645"/>
    </row>
    <row r="567" spans="1:5" ht="15.75" thickBot="1" x14ac:dyDescent="0.3">
      <c r="A567" s="365"/>
      <c r="B567" s="366"/>
      <c r="C567" s="366"/>
      <c r="D567" s="366"/>
      <c r="E567" s="367"/>
    </row>
    <row r="568" spans="1:5" ht="30.75" thickBot="1" x14ac:dyDescent="0.3">
      <c r="A568" s="64" t="s">
        <v>2</v>
      </c>
      <c r="B568" s="159" t="s">
        <v>3</v>
      </c>
      <c r="C568" s="231" t="s">
        <v>14</v>
      </c>
      <c r="D568" s="231" t="s">
        <v>4</v>
      </c>
      <c r="E568" s="232" t="s">
        <v>15</v>
      </c>
    </row>
    <row r="569" spans="1:5" ht="29.25" thickBot="1" x14ac:dyDescent="0.3">
      <c r="A569" s="318" t="s">
        <v>972</v>
      </c>
      <c r="B569" s="319" t="s">
        <v>973</v>
      </c>
      <c r="C569" s="320">
        <v>6000000</v>
      </c>
      <c r="D569" s="320">
        <v>6200000</v>
      </c>
      <c r="E569" s="321" t="s">
        <v>86</v>
      </c>
    </row>
    <row r="570" spans="1:5" ht="15.75" x14ac:dyDescent="0.25">
      <c r="A570" s="492" t="s">
        <v>5</v>
      </c>
      <c r="B570" s="493"/>
      <c r="C570" s="493"/>
      <c r="D570" s="493"/>
      <c r="E570" s="494"/>
    </row>
    <row r="571" spans="1:5" ht="27.75" x14ac:dyDescent="0.25">
      <c r="A571" s="236" t="s">
        <v>6</v>
      </c>
      <c r="B571" s="503"/>
      <c r="C571" s="513"/>
      <c r="D571" s="513"/>
      <c r="E571" s="504"/>
    </row>
    <row r="572" spans="1:5" ht="96.6" customHeight="1" x14ac:dyDescent="0.25">
      <c r="A572" s="236" t="s">
        <v>7</v>
      </c>
      <c r="B572" s="510" t="s">
        <v>974</v>
      </c>
      <c r="C572" s="510"/>
      <c r="D572" s="510"/>
      <c r="E572" s="628"/>
    </row>
    <row r="573" spans="1:5" ht="29.25" x14ac:dyDescent="0.25">
      <c r="A573" s="236" t="s">
        <v>8</v>
      </c>
      <c r="B573" s="520" t="s">
        <v>970</v>
      </c>
      <c r="C573" s="520"/>
      <c r="D573" s="520"/>
      <c r="E573" s="572"/>
    </row>
    <row r="574" spans="1:5" ht="21" customHeight="1" x14ac:dyDescent="0.25">
      <c r="A574" s="237" t="s">
        <v>9</v>
      </c>
      <c r="B574" s="520" t="s">
        <v>936</v>
      </c>
      <c r="C574" s="520"/>
      <c r="D574" s="520"/>
      <c r="E574" s="572"/>
    </row>
    <row r="575" spans="1:5" ht="21" customHeight="1" x14ac:dyDescent="0.25">
      <c r="A575" s="15" t="s">
        <v>10</v>
      </c>
      <c r="B575" s="520">
        <v>0</v>
      </c>
      <c r="C575" s="520"/>
      <c r="D575" s="520"/>
      <c r="E575" s="572"/>
    </row>
    <row r="576" spans="1:5" ht="21" customHeight="1" x14ac:dyDescent="0.25">
      <c r="A576" s="237" t="s">
        <v>11</v>
      </c>
      <c r="B576" s="807">
        <v>0</v>
      </c>
      <c r="C576" s="808"/>
      <c r="D576" s="808"/>
      <c r="E576" s="809"/>
    </row>
    <row r="577" spans="1:5" ht="21" customHeight="1" x14ac:dyDescent="0.25">
      <c r="A577" s="237" t="s">
        <v>12</v>
      </c>
      <c r="B577" s="520" t="s">
        <v>971</v>
      </c>
      <c r="C577" s="520"/>
      <c r="D577" s="520"/>
      <c r="E577" s="572"/>
    </row>
    <row r="578" spans="1:5" ht="21" customHeight="1" thickBot="1" x14ac:dyDescent="0.3">
      <c r="A578" s="228" t="s">
        <v>41</v>
      </c>
      <c r="B578" s="644">
        <v>0</v>
      </c>
      <c r="C578" s="644"/>
      <c r="D578" s="644"/>
      <c r="E578" s="645"/>
    </row>
    <row r="579" spans="1:5" ht="15.75" thickBot="1" x14ac:dyDescent="0.3">
      <c r="A579" s="394"/>
      <c r="B579" s="395"/>
      <c r="C579" s="396"/>
      <c r="D579" s="396"/>
      <c r="E579" s="396"/>
    </row>
    <row r="580" spans="1:5" ht="30.75" thickBot="1" x14ac:dyDescent="0.3">
      <c r="A580" s="64" t="s">
        <v>2</v>
      </c>
      <c r="B580" s="159" t="s">
        <v>3</v>
      </c>
      <c r="C580" s="231" t="s">
        <v>14</v>
      </c>
      <c r="D580" s="231" t="s">
        <v>4</v>
      </c>
      <c r="E580" s="232" t="s">
        <v>15</v>
      </c>
    </row>
    <row r="581" spans="1:5" ht="29.25" thickBot="1" x14ac:dyDescent="0.3">
      <c r="A581" s="318" t="s">
        <v>975</v>
      </c>
      <c r="B581" s="319" t="s">
        <v>976</v>
      </c>
      <c r="C581" s="320">
        <v>100000</v>
      </c>
      <c r="D581" s="320" t="s">
        <v>86</v>
      </c>
      <c r="E581" s="321" t="s">
        <v>86</v>
      </c>
    </row>
    <row r="582" spans="1:5" ht="15.75" x14ac:dyDescent="0.25">
      <c r="A582" s="492" t="s">
        <v>5</v>
      </c>
      <c r="B582" s="493"/>
      <c r="C582" s="493"/>
      <c r="D582" s="493"/>
      <c r="E582" s="494"/>
    </row>
    <row r="583" spans="1:5" ht="27.75" x14ac:dyDescent="0.25">
      <c r="A583" s="236" t="s">
        <v>6</v>
      </c>
      <c r="B583" s="503"/>
      <c r="C583" s="513"/>
      <c r="D583" s="513"/>
      <c r="E583" s="504"/>
    </row>
    <row r="584" spans="1:5" ht="76.900000000000006" customHeight="1" x14ac:dyDescent="0.25">
      <c r="A584" s="236" t="s">
        <v>7</v>
      </c>
      <c r="B584" s="510" t="s">
        <v>977</v>
      </c>
      <c r="C584" s="510"/>
      <c r="D584" s="510"/>
      <c r="E584" s="628"/>
    </row>
    <row r="585" spans="1:5" ht="29.25" x14ac:dyDescent="0.25">
      <c r="A585" s="236" t="s">
        <v>8</v>
      </c>
      <c r="B585" s="520" t="s">
        <v>970</v>
      </c>
      <c r="C585" s="520"/>
      <c r="D585" s="520"/>
      <c r="E585" s="572"/>
    </row>
    <row r="586" spans="1:5" ht="21" customHeight="1" x14ac:dyDescent="0.25">
      <c r="A586" s="237" t="s">
        <v>9</v>
      </c>
      <c r="B586" s="520" t="s">
        <v>936</v>
      </c>
      <c r="C586" s="520"/>
      <c r="D586" s="520"/>
      <c r="E586" s="572"/>
    </row>
    <row r="587" spans="1:5" ht="21" customHeight="1" x14ac:dyDescent="0.25">
      <c r="A587" s="15" t="s">
        <v>10</v>
      </c>
      <c r="B587" s="520">
        <v>0</v>
      </c>
      <c r="C587" s="520"/>
      <c r="D587" s="520"/>
      <c r="E587" s="572"/>
    </row>
    <row r="588" spans="1:5" ht="21" customHeight="1" x14ac:dyDescent="0.25">
      <c r="A588" s="237" t="s">
        <v>11</v>
      </c>
      <c r="B588" s="807">
        <v>0</v>
      </c>
      <c r="C588" s="808"/>
      <c r="D588" s="808"/>
      <c r="E588" s="809"/>
    </row>
    <row r="589" spans="1:5" ht="21" customHeight="1" x14ac:dyDescent="0.25">
      <c r="A589" s="237" t="s">
        <v>12</v>
      </c>
      <c r="B589" s="624" t="s">
        <v>978</v>
      </c>
      <c r="C589" s="520"/>
      <c r="D589" s="520"/>
      <c r="E589" s="572"/>
    </row>
    <row r="590" spans="1:5" ht="21" customHeight="1" thickBot="1" x14ac:dyDescent="0.3">
      <c r="A590" s="228" t="s">
        <v>41</v>
      </c>
      <c r="B590" s="644">
        <v>0</v>
      </c>
      <c r="C590" s="644"/>
      <c r="D590" s="644"/>
      <c r="E590" s="645"/>
    </row>
    <row r="591" spans="1:5" ht="15.75" thickBot="1" x14ac:dyDescent="0.3">
      <c r="A591" s="394"/>
      <c r="B591" s="395"/>
      <c r="C591" s="396"/>
      <c r="D591" s="396"/>
      <c r="E591" s="396"/>
    </row>
    <row r="592" spans="1:5" ht="30.75" thickBot="1" x14ac:dyDescent="0.3">
      <c r="A592" s="64" t="s">
        <v>2</v>
      </c>
      <c r="B592" s="159" t="s">
        <v>3</v>
      </c>
      <c r="C592" s="231" t="s">
        <v>14</v>
      </c>
      <c r="D592" s="231" t="s">
        <v>4</v>
      </c>
      <c r="E592" s="232" t="s">
        <v>15</v>
      </c>
    </row>
    <row r="593" spans="1:5" ht="29.25" thickBot="1" x14ac:dyDescent="0.3">
      <c r="A593" s="382" t="s">
        <v>979</v>
      </c>
      <c r="B593" s="383" t="s">
        <v>980</v>
      </c>
      <c r="C593" s="397">
        <v>3350599947</v>
      </c>
      <c r="D593" s="384">
        <v>3446632780</v>
      </c>
      <c r="E593" s="398">
        <v>3449533272</v>
      </c>
    </row>
    <row r="594" spans="1:5" ht="15.75" x14ac:dyDescent="0.25">
      <c r="A594" s="492" t="s">
        <v>5</v>
      </c>
      <c r="B594" s="493"/>
      <c r="C594" s="493"/>
      <c r="D594" s="493"/>
      <c r="E594" s="494"/>
    </row>
    <row r="595" spans="1:5" ht="27.75" x14ac:dyDescent="0.25">
      <c r="A595" s="236" t="s">
        <v>6</v>
      </c>
      <c r="B595" s="521"/>
      <c r="C595" s="521"/>
      <c r="D595" s="521"/>
      <c r="E595" s="522"/>
    </row>
    <row r="596" spans="1:5" ht="54.75" x14ac:dyDescent="0.25">
      <c r="A596" s="236" t="s">
        <v>7</v>
      </c>
      <c r="B596" s="510" t="s">
        <v>981</v>
      </c>
      <c r="C596" s="510"/>
      <c r="D596" s="510"/>
      <c r="E596" s="628"/>
    </row>
    <row r="597" spans="1:5" ht="36" customHeight="1" x14ac:dyDescent="0.25">
      <c r="A597" s="236" t="s">
        <v>8</v>
      </c>
      <c r="B597" s="495" t="s">
        <v>735</v>
      </c>
      <c r="C597" s="642"/>
      <c r="D597" s="495" t="s">
        <v>982</v>
      </c>
      <c r="E597" s="642"/>
    </row>
    <row r="598" spans="1:5" ht="21" customHeight="1" x14ac:dyDescent="0.25">
      <c r="A598" s="237" t="s">
        <v>9</v>
      </c>
      <c r="B598" s="495" t="s">
        <v>58</v>
      </c>
      <c r="C598" s="642"/>
      <c r="D598" s="495" t="s">
        <v>58</v>
      </c>
      <c r="E598" s="642"/>
    </row>
    <row r="599" spans="1:5" ht="21" customHeight="1" x14ac:dyDescent="0.25">
      <c r="A599" s="15" t="s">
        <v>10</v>
      </c>
      <c r="B599" s="495">
        <v>30</v>
      </c>
      <c r="C599" s="642"/>
      <c r="D599" s="495">
        <v>90</v>
      </c>
      <c r="E599" s="642"/>
    </row>
    <row r="600" spans="1:5" ht="21" customHeight="1" x14ac:dyDescent="0.25">
      <c r="A600" s="237" t="s">
        <v>11</v>
      </c>
      <c r="B600" s="495">
        <v>250</v>
      </c>
      <c r="C600" s="642"/>
      <c r="D600" s="495">
        <v>95</v>
      </c>
      <c r="E600" s="642"/>
    </row>
    <row r="601" spans="1:5" ht="21" customHeight="1" x14ac:dyDescent="0.25">
      <c r="A601" s="237" t="s">
        <v>12</v>
      </c>
      <c r="B601" s="495" t="s">
        <v>740</v>
      </c>
      <c r="C601" s="642"/>
      <c r="D601" s="495">
        <v>100</v>
      </c>
      <c r="E601" s="642"/>
    </row>
    <row r="602" spans="1:5" ht="21" customHeight="1" thickBot="1" x14ac:dyDescent="0.3">
      <c r="A602" s="228" t="s">
        <v>41</v>
      </c>
      <c r="B602" s="495" t="s">
        <v>742</v>
      </c>
      <c r="C602" s="642"/>
      <c r="D602" s="495">
        <v>100</v>
      </c>
      <c r="E602" s="642"/>
    </row>
    <row r="603" spans="1:5" ht="15.75" thickBot="1" x14ac:dyDescent="0.3">
      <c r="A603" s="365"/>
      <c r="B603" s="391"/>
      <c r="C603" s="391"/>
      <c r="D603" s="391"/>
      <c r="E603" s="330"/>
    </row>
    <row r="604" spans="1:5" ht="30.75" thickBot="1" x14ac:dyDescent="0.3">
      <c r="A604" s="64" t="s">
        <v>2</v>
      </c>
      <c r="B604" s="159" t="s">
        <v>3</v>
      </c>
      <c r="C604" s="231" t="s">
        <v>14</v>
      </c>
      <c r="D604" s="231" t="s">
        <v>4</v>
      </c>
      <c r="E604" s="232" t="s">
        <v>15</v>
      </c>
    </row>
    <row r="605" spans="1:5" ht="29.25" thickBot="1" x14ac:dyDescent="0.3">
      <c r="A605" s="318" t="s">
        <v>983</v>
      </c>
      <c r="B605" s="319" t="s">
        <v>980</v>
      </c>
      <c r="C605" s="320">
        <v>2992601611</v>
      </c>
      <c r="D605" s="320">
        <v>3117096700</v>
      </c>
      <c r="E605" s="321">
        <v>3125080336</v>
      </c>
    </row>
    <row r="606" spans="1:5" ht="15.75" x14ac:dyDescent="0.25">
      <c r="A606" s="492" t="s">
        <v>5</v>
      </c>
      <c r="B606" s="493"/>
      <c r="C606" s="493"/>
      <c r="D606" s="493"/>
      <c r="E606" s="494"/>
    </row>
    <row r="607" spans="1:5" ht="27.75" x14ac:dyDescent="0.25">
      <c r="A607" s="236" t="s">
        <v>6</v>
      </c>
      <c r="B607" s="521"/>
      <c r="C607" s="521"/>
      <c r="D607" s="521"/>
      <c r="E607" s="522"/>
    </row>
    <row r="608" spans="1:5" ht="119.45" customHeight="1" x14ac:dyDescent="0.25">
      <c r="A608" s="236" t="s">
        <v>7</v>
      </c>
      <c r="B608" s="510" t="s">
        <v>984</v>
      </c>
      <c r="C608" s="510"/>
      <c r="D608" s="510"/>
      <c r="E608" s="628"/>
    </row>
    <row r="609" spans="1:5" ht="29.25" x14ac:dyDescent="0.25">
      <c r="A609" s="236" t="s">
        <v>8</v>
      </c>
      <c r="B609" s="520" t="s">
        <v>86</v>
      </c>
      <c r="C609" s="520"/>
      <c r="D609" s="520"/>
      <c r="E609" s="572"/>
    </row>
    <row r="610" spans="1:5" ht="21" customHeight="1" x14ac:dyDescent="0.25">
      <c r="A610" s="237" t="s">
        <v>9</v>
      </c>
      <c r="B610" s="520" t="s">
        <v>86</v>
      </c>
      <c r="C610" s="520"/>
      <c r="D610" s="520"/>
      <c r="E610" s="572"/>
    </row>
    <row r="611" spans="1:5" ht="21" customHeight="1" x14ac:dyDescent="0.25">
      <c r="A611" s="15" t="s">
        <v>10</v>
      </c>
      <c r="B611" s="520" t="s">
        <v>86</v>
      </c>
      <c r="C611" s="520"/>
      <c r="D611" s="520"/>
      <c r="E611" s="572"/>
    </row>
    <row r="612" spans="1:5" ht="21" customHeight="1" x14ac:dyDescent="0.25">
      <c r="A612" s="237" t="s">
        <v>11</v>
      </c>
      <c r="B612" s="520" t="s">
        <v>86</v>
      </c>
      <c r="C612" s="520"/>
      <c r="D612" s="520"/>
      <c r="E612" s="572"/>
    </row>
    <row r="613" spans="1:5" ht="21" customHeight="1" x14ac:dyDescent="0.25">
      <c r="A613" s="237" t="s">
        <v>12</v>
      </c>
      <c r="B613" s="520" t="s">
        <v>86</v>
      </c>
      <c r="C613" s="520"/>
      <c r="D613" s="520"/>
      <c r="E613" s="572"/>
    </row>
    <row r="614" spans="1:5" ht="21" customHeight="1" thickBot="1" x14ac:dyDescent="0.3">
      <c r="A614" s="228" t="s">
        <v>41</v>
      </c>
      <c r="B614" s="644" t="s">
        <v>86</v>
      </c>
      <c r="C614" s="644"/>
      <c r="D614" s="644"/>
      <c r="E614" s="645"/>
    </row>
    <row r="615" spans="1:5" ht="15.75" thickBot="1" x14ac:dyDescent="0.3">
      <c r="A615" s="365"/>
      <c r="B615" s="366"/>
      <c r="C615" s="366"/>
      <c r="D615" s="366"/>
      <c r="E615" s="367"/>
    </row>
    <row r="616" spans="1:5" ht="30.75" thickBot="1" x14ac:dyDescent="0.3">
      <c r="A616" s="64" t="s">
        <v>2</v>
      </c>
      <c r="B616" s="159" t="s">
        <v>3</v>
      </c>
      <c r="C616" s="231" t="s">
        <v>14</v>
      </c>
      <c r="D616" s="231" t="s">
        <v>4</v>
      </c>
      <c r="E616" s="232" t="s">
        <v>15</v>
      </c>
    </row>
    <row r="617" spans="1:5" ht="29.25" thickBot="1" x14ac:dyDescent="0.3">
      <c r="A617" s="318" t="s">
        <v>985</v>
      </c>
      <c r="B617" s="319" t="s">
        <v>986</v>
      </c>
      <c r="C617" s="320">
        <v>2700000</v>
      </c>
      <c r="D617" s="320">
        <v>3200000</v>
      </c>
      <c r="E617" s="321">
        <v>3200000</v>
      </c>
    </row>
    <row r="618" spans="1:5" ht="15.75" x14ac:dyDescent="0.25">
      <c r="A618" s="492" t="s">
        <v>5</v>
      </c>
      <c r="B618" s="493"/>
      <c r="C618" s="493"/>
      <c r="D618" s="493"/>
      <c r="E618" s="494"/>
    </row>
    <row r="619" spans="1:5" ht="27.75" x14ac:dyDescent="0.25">
      <c r="A619" s="236" t="s">
        <v>6</v>
      </c>
      <c r="B619" s="521"/>
      <c r="C619" s="521"/>
      <c r="D619" s="521"/>
      <c r="E619" s="522"/>
    </row>
    <row r="620" spans="1:5" ht="54.75" x14ac:dyDescent="0.25">
      <c r="A620" s="236" t="s">
        <v>7</v>
      </c>
      <c r="B620" s="510" t="s">
        <v>987</v>
      </c>
      <c r="C620" s="510"/>
      <c r="D620" s="510"/>
      <c r="E620" s="628"/>
    </row>
    <row r="621" spans="1:5" ht="29.25" x14ac:dyDescent="0.25">
      <c r="A621" s="236" t="s">
        <v>8</v>
      </c>
      <c r="B621" s="520" t="s">
        <v>988</v>
      </c>
      <c r="C621" s="520"/>
      <c r="D621" s="520"/>
      <c r="E621" s="572"/>
    </row>
    <row r="622" spans="1:5" ht="21" customHeight="1" x14ac:dyDescent="0.25">
      <c r="A622" s="237" t="s">
        <v>9</v>
      </c>
      <c r="B622" s="520" t="s">
        <v>58</v>
      </c>
      <c r="C622" s="520"/>
      <c r="D622" s="520"/>
      <c r="E622" s="572"/>
    </row>
    <row r="623" spans="1:5" ht="21" customHeight="1" x14ac:dyDescent="0.25">
      <c r="A623" s="15" t="s">
        <v>10</v>
      </c>
      <c r="B623" s="520">
        <v>850</v>
      </c>
      <c r="C623" s="520"/>
      <c r="D623" s="520"/>
      <c r="E623" s="572"/>
    </row>
    <row r="624" spans="1:5" ht="21" customHeight="1" x14ac:dyDescent="0.25">
      <c r="A624" s="237" t="s">
        <v>11</v>
      </c>
      <c r="B624" s="520">
        <v>870</v>
      </c>
      <c r="C624" s="520"/>
      <c r="D624" s="520"/>
      <c r="E624" s="572"/>
    </row>
    <row r="625" spans="1:5" ht="21" customHeight="1" x14ac:dyDescent="0.25">
      <c r="A625" s="237" t="s">
        <v>12</v>
      </c>
      <c r="B625" s="520">
        <v>900</v>
      </c>
      <c r="C625" s="520"/>
      <c r="D625" s="520"/>
      <c r="E625" s="572"/>
    </row>
    <row r="626" spans="1:5" ht="21" customHeight="1" thickBot="1" x14ac:dyDescent="0.3">
      <c r="A626" s="228" t="s">
        <v>41</v>
      </c>
      <c r="B626" s="644">
        <v>920</v>
      </c>
      <c r="C626" s="644"/>
      <c r="D626" s="644"/>
      <c r="E626" s="645"/>
    </row>
    <row r="627" spans="1:5" ht="15.75" thickBot="1" x14ac:dyDescent="0.3">
      <c r="A627" s="365"/>
      <c r="B627" s="366"/>
      <c r="C627" s="366"/>
      <c r="D627" s="366"/>
      <c r="E627" s="367"/>
    </row>
    <row r="628" spans="1:5" ht="30.75" thickBot="1" x14ac:dyDescent="0.3">
      <c r="A628" s="64" t="s">
        <v>2</v>
      </c>
      <c r="B628" s="159" t="s">
        <v>3</v>
      </c>
      <c r="C628" s="231" t="s">
        <v>14</v>
      </c>
      <c r="D628" s="231" t="s">
        <v>4</v>
      </c>
      <c r="E628" s="232" t="s">
        <v>15</v>
      </c>
    </row>
    <row r="629" spans="1:5" ht="29.25" thickBot="1" x14ac:dyDescent="0.3">
      <c r="A629" s="318" t="s">
        <v>989</v>
      </c>
      <c r="B629" s="319" t="s">
        <v>957</v>
      </c>
      <c r="C629" s="320">
        <v>1500000</v>
      </c>
      <c r="D629" s="320">
        <v>1500000</v>
      </c>
      <c r="E629" s="321">
        <v>1500000</v>
      </c>
    </row>
    <row r="630" spans="1:5" ht="15.75" x14ac:dyDescent="0.25">
      <c r="A630" s="492" t="s">
        <v>5</v>
      </c>
      <c r="B630" s="493"/>
      <c r="C630" s="493"/>
      <c r="D630" s="493"/>
      <c r="E630" s="494"/>
    </row>
    <row r="631" spans="1:5" ht="27.75" x14ac:dyDescent="0.25">
      <c r="A631" s="236" t="s">
        <v>6</v>
      </c>
      <c r="B631" s="521"/>
      <c r="C631" s="521"/>
      <c r="D631" s="521"/>
      <c r="E631" s="522"/>
    </row>
    <row r="632" spans="1:5" ht="63.6" customHeight="1" x14ac:dyDescent="0.25">
      <c r="A632" s="236" t="s">
        <v>7</v>
      </c>
      <c r="B632" s="510" t="s">
        <v>990</v>
      </c>
      <c r="C632" s="510"/>
      <c r="D632" s="510"/>
      <c r="E632" s="628"/>
    </row>
    <row r="633" spans="1:5" ht="29.25" x14ac:dyDescent="0.25">
      <c r="A633" s="236" t="s">
        <v>8</v>
      </c>
      <c r="B633" s="520" t="s">
        <v>86</v>
      </c>
      <c r="C633" s="520"/>
      <c r="D633" s="520"/>
      <c r="E633" s="572"/>
    </row>
    <row r="634" spans="1:5" ht="21" customHeight="1" x14ac:dyDescent="0.25">
      <c r="A634" s="237" t="s">
        <v>9</v>
      </c>
      <c r="B634" s="520" t="s">
        <v>86</v>
      </c>
      <c r="C634" s="520"/>
      <c r="D634" s="520"/>
      <c r="E634" s="572"/>
    </row>
    <row r="635" spans="1:5" ht="21" customHeight="1" x14ac:dyDescent="0.25">
      <c r="A635" s="15" t="s">
        <v>10</v>
      </c>
      <c r="B635" s="520" t="s">
        <v>86</v>
      </c>
      <c r="C635" s="520"/>
      <c r="D635" s="520"/>
      <c r="E635" s="572"/>
    </row>
    <row r="636" spans="1:5" ht="21" customHeight="1" x14ac:dyDescent="0.25">
      <c r="A636" s="237" t="s">
        <v>11</v>
      </c>
      <c r="B636" s="520" t="s">
        <v>86</v>
      </c>
      <c r="C636" s="520"/>
      <c r="D636" s="520"/>
      <c r="E636" s="572"/>
    </row>
    <row r="637" spans="1:5" ht="21" customHeight="1" x14ac:dyDescent="0.25">
      <c r="A637" s="237" t="s">
        <v>12</v>
      </c>
      <c r="B637" s="520" t="s">
        <v>86</v>
      </c>
      <c r="C637" s="520"/>
      <c r="D637" s="520"/>
      <c r="E637" s="572"/>
    </row>
    <row r="638" spans="1:5" ht="21" customHeight="1" thickBot="1" x14ac:dyDescent="0.3">
      <c r="A638" s="228" t="s">
        <v>41</v>
      </c>
      <c r="B638" s="644" t="s">
        <v>86</v>
      </c>
      <c r="C638" s="644"/>
      <c r="D638" s="644"/>
      <c r="E638" s="645"/>
    </row>
    <row r="639" spans="1:5" ht="15.75" thickBot="1" x14ac:dyDescent="0.3">
      <c r="A639" s="365"/>
      <c r="B639" s="366"/>
      <c r="C639" s="366"/>
      <c r="D639" s="366"/>
      <c r="E639" s="367"/>
    </row>
    <row r="640" spans="1:5" ht="30" x14ac:dyDescent="0.25">
      <c r="A640" s="64" t="s">
        <v>2</v>
      </c>
      <c r="B640" s="159" t="s">
        <v>3</v>
      </c>
      <c r="C640" s="231" t="s">
        <v>14</v>
      </c>
      <c r="D640" s="231" t="s">
        <v>4</v>
      </c>
      <c r="E640" s="232" t="s">
        <v>15</v>
      </c>
    </row>
    <row r="641" spans="1:5" ht="29.25" thickBot="1" x14ac:dyDescent="0.3">
      <c r="A641" s="353" t="s">
        <v>991</v>
      </c>
      <c r="B641" s="354" t="s">
        <v>992</v>
      </c>
      <c r="C641" s="376">
        <v>312000000</v>
      </c>
      <c r="D641" s="376">
        <v>312000000</v>
      </c>
      <c r="E641" s="376">
        <v>312000000</v>
      </c>
    </row>
    <row r="642" spans="1:5" ht="15.75" x14ac:dyDescent="0.25">
      <c r="A642" s="492" t="s">
        <v>5</v>
      </c>
      <c r="B642" s="493"/>
      <c r="C642" s="493"/>
      <c r="D642" s="493"/>
      <c r="E642" s="494"/>
    </row>
    <row r="643" spans="1:5" ht="27.75" x14ac:dyDescent="0.25">
      <c r="A643" s="236" t="s">
        <v>6</v>
      </c>
      <c r="B643" s="521"/>
      <c r="C643" s="521"/>
      <c r="D643" s="521"/>
      <c r="E643" s="522"/>
    </row>
    <row r="644" spans="1:5" ht="112.15" customHeight="1" x14ac:dyDescent="0.25">
      <c r="A644" s="236" t="s">
        <v>7</v>
      </c>
      <c r="B644" s="510" t="s">
        <v>993</v>
      </c>
      <c r="C644" s="510"/>
      <c r="D644" s="510"/>
      <c r="E644" s="628"/>
    </row>
    <row r="645" spans="1:5" ht="29.25" x14ac:dyDescent="0.25">
      <c r="A645" s="236" t="s">
        <v>8</v>
      </c>
      <c r="B645" s="520" t="s">
        <v>994</v>
      </c>
      <c r="C645" s="520"/>
      <c r="D645" s="520"/>
      <c r="E645" s="572"/>
    </row>
    <row r="646" spans="1:5" ht="21" customHeight="1" x14ac:dyDescent="0.25">
      <c r="A646" s="237" t="s">
        <v>9</v>
      </c>
      <c r="B646" s="520" t="s">
        <v>58</v>
      </c>
      <c r="C646" s="520"/>
      <c r="D646" s="520"/>
      <c r="E646" s="572"/>
    </row>
    <row r="647" spans="1:5" ht="21" customHeight="1" x14ac:dyDescent="0.25">
      <c r="A647" s="15" t="s">
        <v>10</v>
      </c>
      <c r="B647" s="624" t="s">
        <v>995</v>
      </c>
      <c r="C647" s="624"/>
      <c r="D647" s="624"/>
      <c r="E647" s="625"/>
    </row>
    <row r="648" spans="1:5" ht="21" customHeight="1" x14ac:dyDescent="0.25">
      <c r="A648" s="237" t="s">
        <v>11</v>
      </c>
      <c r="B648" s="624" t="s">
        <v>995</v>
      </c>
      <c r="C648" s="624"/>
      <c r="D648" s="624"/>
      <c r="E648" s="625"/>
    </row>
    <row r="649" spans="1:5" ht="21" customHeight="1" x14ac:dyDescent="0.25">
      <c r="A649" s="237" t="s">
        <v>12</v>
      </c>
      <c r="B649" s="624" t="s">
        <v>995</v>
      </c>
      <c r="C649" s="624"/>
      <c r="D649" s="624"/>
      <c r="E649" s="625"/>
    </row>
    <row r="650" spans="1:5" ht="21" customHeight="1" thickBot="1" x14ac:dyDescent="0.3">
      <c r="A650" s="228" t="s">
        <v>41</v>
      </c>
      <c r="B650" s="636" t="s">
        <v>995</v>
      </c>
      <c r="C650" s="636"/>
      <c r="D650" s="636"/>
      <c r="E650" s="637"/>
    </row>
    <row r="651" spans="1:5" ht="15.75" thickBot="1" x14ac:dyDescent="0.3">
      <c r="A651" s="365"/>
      <c r="B651" s="366"/>
      <c r="C651" s="366"/>
      <c r="D651" s="366"/>
      <c r="E651" s="367"/>
    </row>
    <row r="652" spans="1:5" ht="30.75" thickBot="1" x14ac:dyDescent="0.3">
      <c r="A652" s="64" t="s">
        <v>2</v>
      </c>
      <c r="B652" s="159" t="s">
        <v>3</v>
      </c>
      <c r="C652" s="231" t="s">
        <v>14</v>
      </c>
      <c r="D652" s="231" t="s">
        <v>4</v>
      </c>
      <c r="E652" s="232" t="s">
        <v>15</v>
      </c>
    </row>
    <row r="653" spans="1:5" ht="43.5" thickBot="1" x14ac:dyDescent="0.3">
      <c r="A653" s="318" t="s">
        <v>996</v>
      </c>
      <c r="B653" s="319" t="s">
        <v>997</v>
      </c>
      <c r="C653" s="320">
        <v>5071129</v>
      </c>
      <c r="D653" s="320">
        <v>5603629</v>
      </c>
      <c r="E653" s="321">
        <v>5603629</v>
      </c>
    </row>
    <row r="654" spans="1:5" ht="15.75" x14ac:dyDescent="0.25">
      <c r="A654" s="492" t="s">
        <v>5</v>
      </c>
      <c r="B654" s="493"/>
      <c r="C654" s="493"/>
      <c r="D654" s="493"/>
      <c r="E654" s="494"/>
    </row>
    <row r="655" spans="1:5" ht="27.75" x14ac:dyDescent="0.25">
      <c r="A655" s="236" t="s">
        <v>6</v>
      </c>
      <c r="B655" s="521"/>
      <c r="C655" s="521"/>
      <c r="D655" s="521"/>
      <c r="E655" s="522"/>
    </row>
    <row r="656" spans="1:5" ht="198" customHeight="1" x14ac:dyDescent="0.25">
      <c r="A656" s="236" t="s">
        <v>7</v>
      </c>
      <c r="B656" s="510" t="s">
        <v>998</v>
      </c>
      <c r="C656" s="510"/>
      <c r="D656" s="510"/>
      <c r="E656" s="628"/>
    </row>
    <row r="657" spans="1:5" ht="29.25" x14ac:dyDescent="0.25">
      <c r="A657" s="236" t="s">
        <v>8</v>
      </c>
      <c r="B657" s="296" t="s">
        <v>999</v>
      </c>
      <c r="C657" s="306" t="s">
        <v>1000</v>
      </c>
      <c r="D657" s="495" t="s">
        <v>1001</v>
      </c>
      <c r="E657" s="509"/>
    </row>
    <row r="658" spans="1:5" ht="21" customHeight="1" x14ac:dyDescent="0.25">
      <c r="A658" s="237" t="s">
        <v>9</v>
      </c>
      <c r="B658" s="296" t="s">
        <v>58</v>
      </c>
      <c r="C658" s="296" t="s">
        <v>58</v>
      </c>
      <c r="D658" s="495" t="s">
        <v>58</v>
      </c>
      <c r="E658" s="509"/>
    </row>
    <row r="659" spans="1:5" ht="21" customHeight="1" x14ac:dyDescent="0.25">
      <c r="A659" s="15" t="s">
        <v>10</v>
      </c>
      <c r="B659" s="296">
        <v>9</v>
      </c>
      <c r="C659" s="306">
        <v>1</v>
      </c>
      <c r="D659" s="495">
        <v>0</v>
      </c>
      <c r="E659" s="509"/>
    </row>
    <row r="660" spans="1:5" ht="21" customHeight="1" x14ac:dyDescent="0.25">
      <c r="A660" s="237" t="s">
        <v>11</v>
      </c>
      <c r="B660" s="296">
        <v>10</v>
      </c>
      <c r="C660" s="306">
        <v>2</v>
      </c>
      <c r="D660" s="495">
        <v>850</v>
      </c>
      <c r="E660" s="509"/>
    </row>
    <row r="661" spans="1:5" ht="21" customHeight="1" x14ac:dyDescent="0.25">
      <c r="A661" s="237" t="s">
        <v>12</v>
      </c>
      <c r="B661" s="296">
        <v>10</v>
      </c>
      <c r="C661" s="306">
        <v>1</v>
      </c>
      <c r="D661" s="495" t="s">
        <v>352</v>
      </c>
      <c r="E661" s="509"/>
    </row>
    <row r="662" spans="1:5" ht="21" customHeight="1" thickBot="1" x14ac:dyDescent="0.3">
      <c r="A662" s="228" t="s">
        <v>41</v>
      </c>
      <c r="B662" s="307">
        <v>10</v>
      </c>
      <c r="C662" s="371">
        <v>0</v>
      </c>
      <c r="D662" s="631" t="s">
        <v>1002</v>
      </c>
      <c r="E662" s="633"/>
    </row>
    <row r="663" spans="1:5" ht="15.75" thickBot="1" x14ac:dyDescent="0.3">
      <c r="A663" s="329"/>
      <c r="B663" s="393"/>
      <c r="C663" s="399"/>
      <c r="D663" s="393"/>
      <c r="E663" s="399"/>
    </row>
    <row r="664" spans="1:5" ht="30" x14ac:dyDescent="0.25">
      <c r="A664" s="64" t="s">
        <v>2</v>
      </c>
      <c r="B664" s="159" t="s">
        <v>3</v>
      </c>
      <c r="C664" s="231" t="s">
        <v>14</v>
      </c>
      <c r="D664" s="231" t="s">
        <v>4</v>
      </c>
      <c r="E664" s="232" t="s">
        <v>15</v>
      </c>
    </row>
    <row r="665" spans="1:5" ht="72" thickBot="1" x14ac:dyDescent="0.3">
      <c r="A665" s="353" t="s">
        <v>1003</v>
      </c>
      <c r="B665" s="354" t="s">
        <v>1004</v>
      </c>
      <c r="C665" s="376">
        <v>11894900</v>
      </c>
      <c r="D665" s="376">
        <v>1083144</v>
      </c>
      <c r="E665" s="376" t="s">
        <v>86</v>
      </c>
    </row>
    <row r="666" spans="1:5" ht="15.75" x14ac:dyDescent="0.25">
      <c r="A666" s="492" t="s">
        <v>5</v>
      </c>
      <c r="B666" s="493"/>
      <c r="C666" s="493"/>
      <c r="D666" s="493"/>
      <c r="E666" s="494"/>
    </row>
    <row r="667" spans="1:5" ht="27.75" x14ac:dyDescent="0.25">
      <c r="A667" s="236" t="s">
        <v>6</v>
      </c>
      <c r="B667" s="521"/>
      <c r="C667" s="521"/>
      <c r="D667" s="521"/>
      <c r="E667" s="522"/>
    </row>
    <row r="668" spans="1:5" ht="54.75" x14ac:dyDescent="0.25">
      <c r="A668" s="236" t="s">
        <v>7</v>
      </c>
      <c r="B668" s="510" t="s">
        <v>1005</v>
      </c>
      <c r="C668" s="510"/>
      <c r="D668" s="510"/>
      <c r="E668" s="628"/>
    </row>
    <row r="669" spans="1:5" ht="71.25" x14ac:dyDescent="0.25">
      <c r="A669" s="236" t="s">
        <v>8</v>
      </c>
      <c r="B669" s="296" t="s">
        <v>1006</v>
      </c>
      <c r="C669" s="306" t="s">
        <v>1007</v>
      </c>
      <c r="D669" s="296" t="s">
        <v>1008</v>
      </c>
      <c r="E669" s="294" t="s">
        <v>1009</v>
      </c>
    </row>
    <row r="670" spans="1:5" ht="21" customHeight="1" x14ac:dyDescent="0.25">
      <c r="A670" s="237" t="s">
        <v>9</v>
      </c>
      <c r="B670" s="296" t="s">
        <v>58</v>
      </c>
      <c r="C670" s="296" t="s">
        <v>58</v>
      </c>
      <c r="D670" s="296" t="s">
        <v>58</v>
      </c>
      <c r="E670" s="296" t="s">
        <v>58</v>
      </c>
    </row>
    <row r="671" spans="1:5" ht="21" customHeight="1" x14ac:dyDescent="0.25">
      <c r="A671" s="15" t="s">
        <v>10</v>
      </c>
      <c r="B671" s="296">
        <v>0</v>
      </c>
      <c r="C671" s="306">
        <v>0</v>
      </c>
      <c r="D671" s="296">
        <v>80</v>
      </c>
      <c r="E671" s="294">
        <v>0</v>
      </c>
    </row>
    <row r="672" spans="1:5" ht="21" customHeight="1" x14ac:dyDescent="0.25">
      <c r="A672" s="237" t="s">
        <v>11</v>
      </c>
      <c r="B672" s="296">
        <v>7</v>
      </c>
      <c r="C672" s="306">
        <v>6</v>
      </c>
      <c r="D672" s="302">
        <v>80</v>
      </c>
      <c r="E672" s="400">
        <v>1</v>
      </c>
    </row>
    <row r="673" spans="1:5" ht="21" customHeight="1" x14ac:dyDescent="0.25">
      <c r="A673" s="237" t="s">
        <v>12</v>
      </c>
      <c r="B673" s="296">
        <v>0</v>
      </c>
      <c r="C673" s="306">
        <v>0</v>
      </c>
      <c r="D673" s="302">
        <v>0</v>
      </c>
      <c r="E673" s="400">
        <v>0</v>
      </c>
    </row>
    <row r="674" spans="1:5" ht="21" customHeight="1" thickBot="1" x14ac:dyDescent="0.3">
      <c r="A674" s="228" t="s">
        <v>41</v>
      </c>
      <c r="B674" s="307">
        <v>0</v>
      </c>
      <c r="C674" s="371">
        <v>0</v>
      </c>
      <c r="D674" s="304">
        <v>0</v>
      </c>
      <c r="E674" s="401">
        <v>0</v>
      </c>
    </row>
    <row r="675" spans="1:5" ht="15.75" thickBot="1" x14ac:dyDescent="0.3">
      <c r="A675" s="365"/>
      <c r="B675" s="367"/>
      <c r="C675" s="372"/>
      <c r="D675" s="367"/>
      <c r="E675" s="368"/>
    </row>
    <row r="676" spans="1:5" ht="30.75" thickBot="1" x14ac:dyDescent="0.3">
      <c r="A676" s="64" t="s">
        <v>2</v>
      </c>
      <c r="B676" s="159" t="s">
        <v>3</v>
      </c>
      <c r="C676" s="231" t="s">
        <v>14</v>
      </c>
      <c r="D676" s="231" t="s">
        <v>4</v>
      </c>
      <c r="E676" s="232" t="s">
        <v>15</v>
      </c>
    </row>
    <row r="677" spans="1:5" ht="29.25" thickBot="1" x14ac:dyDescent="0.3">
      <c r="A677" s="318" t="s">
        <v>1010</v>
      </c>
      <c r="B677" s="319" t="s">
        <v>1011</v>
      </c>
      <c r="C677" s="380">
        <v>349307</v>
      </c>
      <c r="D677" s="380">
        <v>349307</v>
      </c>
      <c r="E677" s="381">
        <v>349307</v>
      </c>
    </row>
    <row r="678" spans="1:5" ht="15.75" x14ac:dyDescent="0.25">
      <c r="A678" s="492" t="s">
        <v>5</v>
      </c>
      <c r="B678" s="493"/>
      <c r="C678" s="493"/>
      <c r="D678" s="493"/>
      <c r="E678" s="494"/>
    </row>
    <row r="679" spans="1:5" ht="27.75" x14ac:dyDescent="0.25">
      <c r="A679" s="236" t="s">
        <v>6</v>
      </c>
      <c r="B679" s="521"/>
      <c r="C679" s="521"/>
      <c r="D679" s="521"/>
      <c r="E679" s="522"/>
    </row>
    <row r="680" spans="1:5" ht="54.75" x14ac:dyDescent="0.25">
      <c r="A680" s="236" t="s">
        <v>7</v>
      </c>
      <c r="B680" s="561" t="s">
        <v>1012</v>
      </c>
      <c r="C680" s="608"/>
      <c r="D680" s="608"/>
      <c r="E680" s="609"/>
    </row>
    <row r="681" spans="1:5" ht="28.15" customHeight="1" x14ac:dyDescent="0.25">
      <c r="A681" s="236" t="s">
        <v>8</v>
      </c>
      <c r="B681" s="520" t="s">
        <v>1013</v>
      </c>
      <c r="C681" s="520"/>
      <c r="D681" s="520"/>
      <c r="E681" s="572"/>
    </row>
    <row r="682" spans="1:5" ht="21" customHeight="1" x14ac:dyDescent="0.25">
      <c r="A682" s="237" t="s">
        <v>9</v>
      </c>
      <c r="B682" s="520" t="s">
        <v>40</v>
      </c>
      <c r="C682" s="520"/>
      <c r="D682" s="520"/>
      <c r="E682" s="572"/>
    </row>
    <row r="683" spans="1:5" ht="21" customHeight="1" x14ac:dyDescent="0.25">
      <c r="A683" s="15" t="s">
        <v>10</v>
      </c>
      <c r="B683" s="520">
        <v>1</v>
      </c>
      <c r="C683" s="520"/>
      <c r="D683" s="520"/>
      <c r="E683" s="572"/>
    </row>
    <row r="684" spans="1:5" ht="21" customHeight="1" x14ac:dyDescent="0.25">
      <c r="A684" s="237" t="s">
        <v>11</v>
      </c>
      <c r="B684" s="520">
        <v>1</v>
      </c>
      <c r="C684" s="520"/>
      <c r="D684" s="520"/>
      <c r="E684" s="572"/>
    </row>
    <row r="685" spans="1:5" ht="21" customHeight="1" x14ac:dyDescent="0.25">
      <c r="A685" s="237" t="s">
        <v>12</v>
      </c>
      <c r="B685" s="520">
        <v>1</v>
      </c>
      <c r="C685" s="520"/>
      <c r="D685" s="520"/>
      <c r="E685" s="572"/>
    </row>
    <row r="686" spans="1:5" ht="21" customHeight="1" thickBot="1" x14ac:dyDescent="0.3">
      <c r="A686" s="228" t="s">
        <v>41</v>
      </c>
      <c r="B686" s="644">
        <v>1</v>
      </c>
      <c r="C686" s="644"/>
      <c r="D686" s="644"/>
      <c r="E686" s="645"/>
    </row>
    <row r="687" spans="1:5" ht="15.75" thickBot="1" x14ac:dyDescent="0.3">
      <c r="A687" s="365"/>
      <c r="B687" s="366"/>
      <c r="C687" s="366"/>
      <c r="D687" s="366"/>
      <c r="E687" s="367"/>
    </row>
    <row r="688" spans="1:5" ht="30.75" thickBot="1" x14ac:dyDescent="0.3">
      <c r="A688" s="64" t="s">
        <v>2</v>
      </c>
      <c r="B688" s="159" t="s">
        <v>3</v>
      </c>
      <c r="C688" s="231" t="s">
        <v>14</v>
      </c>
      <c r="D688" s="231" t="s">
        <v>4</v>
      </c>
      <c r="E688" s="232" t="s">
        <v>15</v>
      </c>
    </row>
    <row r="689" spans="1:5" ht="57.75" thickBot="1" x14ac:dyDescent="0.3">
      <c r="A689" s="318" t="s">
        <v>1014</v>
      </c>
      <c r="B689" s="319" t="s">
        <v>1015</v>
      </c>
      <c r="C689" s="320">
        <v>1800000</v>
      </c>
      <c r="D689" s="320">
        <v>1800000</v>
      </c>
      <c r="E689" s="321">
        <v>1800000</v>
      </c>
    </row>
    <row r="690" spans="1:5" ht="15.75" x14ac:dyDescent="0.25">
      <c r="A690" s="492" t="s">
        <v>5</v>
      </c>
      <c r="B690" s="493"/>
      <c r="C690" s="493"/>
      <c r="D690" s="493"/>
      <c r="E690" s="494"/>
    </row>
    <row r="691" spans="1:5" ht="27.75" x14ac:dyDescent="0.25">
      <c r="A691" s="236" t="s">
        <v>6</v>
      </c>
      <c r="B691" s="521"/>
      <c r="C691" s="521"/>
      <c r="D691" s="521"/>
      <c r="E691" s="522"/>
    </row>
    <row r="692" spans="1:5" ht="54.75" x14ac:dyDescent="0.25">
      <c r="A692" s="236" t="s">
        <v>7</v>
      </c>
      <c r="B692" s="510" t="s">
        <v>1016</v>
      </c>
      <c r="C692" s="510"/>
      <c r="D692" s="510"/>
      <c r="E692" s="628"/>
    </row>
    <row r="693" spans="1:5" ht="29.25" x14ac:dyDescent="0.25">
      <c r="A693" s="236" t="s">
        <v>8</v>
      </c>
      <c r="B693" s="520" t="s">
        <v>1017</v>
      </c>
      <c r="C693" s="520"/>
      <c r="D693" s="520"/>
      <c r="E693" s="572"/>
    </row>
    <row r="694" spans="1:5" ht="21" customHeight="1" x14ac:dyDescent="0.25">
      <c r="A694" s="237" t="s">
        <v>9</v>
      </c>
      <c r="B694" s="520" t="s">
        <v>461</v>
      </c>
      <c r="C694" s="520"/>
      <c r="D694" s="520"/>
      <c r="E694" s="572"/>
    </row>
    <row r="695" spans="1:5" ht="21" customHeight="1" x14ac:dyDescent="0.25">
      <c r="A695" s="15" t="s">
        <v>10</v>
      </c>
      <c r="B695" s="520" t="s">
        <v>1018</v>
      </c>
      <c r="C695" s="520"/>
      <c r="D695" s="520"/>
      <c r="E695" s="572"/>
    </row>
    <row r="696" spans="1:5" ht="21" customHeight="1" x14ac:dyDescent="0.25">
      <c r="A696" s="237" t="s">
        <v>11</v>
      </c>
      <c r="B696" s="520" t="s">
        <v>1018</v>
      </c>
      <c r="C696" s="520"/>
      <c r="D696" s="520"/>
      <c r="E696" s="572"/>
    </row>
    <row r="697" spans="1:5" ht="21" customHeight="1" x14ac:dyDescent="0.25">
      <c r="A697" s="237" t="s">
        <v>12</v>
      </c>
      <c r="B697" s="520" t="s">
        <v>1018</v>
      </c>
      <c r="C697" s="520"/>
      <c r="D697" s="520"/>
      <c r="E697" s="572"/>
    </row>
    <row r="698" spans="1:5" ht="21" customHeight="1" thickBot="1" x14ac:dyDescent="0.3">
      <c r="A698" s="228" t="s">
        <v>41</v>
      </c>
      <c r="B698" s="644" t="s">
        <v>1018</v>
      </c>
      <c r="C698" s="644"/>
      <c r="D698" s="644"/>
      <c r="E698" s="645"/>
    </row>
    <row r="699" spans="1:5" ht="15.75" thickBot="1" x14ac:dyDescent="0.3">
      <c r="A699" s="365"/>
      <c r="B699" s="366"/>
      <c r="C699" s="366"/>
      <c r="D699" s="366"/>
      <c r="E699" s="367"/>
    </row>
    <row r="700" spans="1:5" ht="30.75" thickBot="1" x14ac:dyDescent="0.3">
      <c r="A700" s="64" t="s">
        <v>2</v>
      </c>
      <c r="B700" s="159" t="s">
        <v>3</v>
      </c>
      <c r="C700" s="231" t="s">
        <v>14</v>
      </c>
      <c r="D700" s="231" t="s">
        <v>4</v>
      </c>
      <c r="E700" s="232" t="s">
        <v>15</v>
      </c>
    </row>
    <row r="701" spans="1:5" ht="15.75" thickBot="1" x14ac:dyDescent="0.3">
      <c r="A701" s="318" t="s">
        <v>1019</v>
      </c>
      <c r="B701" s="319" t="s">
        <v>1020</v>
      </c>
      <c r="C701" s="320">
        <v>12683000</v>
      </c>
      <c r="D701" s="320" t="s">
        <v>86</v>
      </c>
      <c r="E701" s="321" t="s">
        <v>86</v>
      </c>
    </row>
    <row r="702" spans="1:5" ht="15.75" x14ac:dyDescent="0.25">
      <c r="A702" s="492" t="s">
        <v>5</v>
      </c>
      <c r="B702" s="493"/>
      <c r="C702" s="493"/>
      <c r="D702" s="493"/>
      <c r="E702" s="494"/>
    </row>
    <row r="703" spans="1:5" ht="27.75" x14ac:dyDescent="0.25">
      <c r="A703" s="236" t="s">
        <v>6</v>
      </c>
      <c r="B703" s="521"/>
      <c r="C703" s="521"/>
      <c r="D703" s="521"/>
      <c r="E703" s="522"/>
    </row>
    <row r="704" spans="1:5" ht="54.75" x14ac:dyDescent="0.25">
      <c r="A704" s="236" t="s">
        <v>7</v>
      </c>
      <c r="B704" s="510" t="s">
        <v>1021</v>
      </c>
      <c r="C704" s="510"/>
      <c r="D704" s="510"/>
      <c r="E704" s="628"/>
    </row>
    <row r="705" spans="1:5" ht="29.25" x14ac:dyDescent="0.25">
      <c r="A705" s="236" t="s">
        <v>8</v>
      </c>
      <c r="B705" s="520" t="s">
        <v>889</v>
      </c>
      <c r="C705" s="520"/>
      <c r="D705" s="520"/>
      <c r="E705" s="572"/>
    </row>
    <row r="706" spans="1:5" ht="21" customHeight="1" x14ac:dyDescent="0.25">
      <c r="A706" s="237" t="s">
        <v>9</v>
      </c>
      <c r="B706" s="520" t="s">
        <v>936</v>
      </c>
      <c r="C706" s="520"/>
      <c r="D706" s="520"/>
      <c r="E706" s="572"/>
    </row>
    <row r="707" spans="1:5" ht="21" customHeight="1" x14ac:dyDescent="0.25">
      <c r="A707" s="15" t="s">
        <v>10</v>
      </c>
      <c r="B707" s="520">
        <v>0</v>
      </c>
      <c r="C707" s="520"/>
      <c r="D707" s="520"/>
      <c r="E707" s="572"/>
    </row>
    <row r="708" spans="1:5" ht="21" customHeight="1" x14ac:dyDescent="0.25">
      <c r="A708" s="237" t="s">
        <v>11</v>
      </c>
      <c r="B708" s="805" t="s">
        <v>1022</v>
      </c>
      <c r="C708" s="805"/>
      <c r="D708" s="805"/>
      <c r="E708" s="806"/>
    </row>
    <row r="709" spans="1:5" ht="21" customHeight="1" x14ac:dyDescent="0.25">
      <c r="A709" s="237" t="s">
        <v>12</v>
      </c>
      <c r="B709" s="624">
        <v>0</v>
      </c>
      <c r="C709" s="520"/>
      <c r="D709" s="520"/>
      <c r="E709" s="572"/>
    </row>
    <row r="710" spans="1:5" ht="21" customHeight="1" thickBot="1" x14ac:dyDescent="0.3">
      <c r="A710" s="228" t="s">
        <v>41</v>
      </c>
      <c r="B710" s="644">
        <v>0</v>
      </c>
      <c r="C710" s="644"/>
      <c r="D710" s="644"/>
      <c r="E710" s="645"/>
    </row>
    <row r="711" spans="1:5" ht="15.75" thickBot="1" x14ac:dyDescent="0.3">
      <c r="A711" s="365"/>
      <c r="B711" s="366"/>
      <c r="C711" s="366"/>
      <c r="D711" s="366"/>
      <c r="E711" s="367"/>
    </row>
    <row r="712" spans="1:5" ht="30.75" thickBot="1" x14ac:dyDescent="0.3">
      <c r="A712" s="64" t="s">
        <v>2</v>
      </c>
      <c r="B712" s="159" t="s">
        <v>3</v>
      </c>
      <c r="C712" s="231" t="s">
        <v>14</v>
      </c>
      <c r="D712" s="231" t="s">
        <v>4</v>
      </c>
      <c r="E712" s="232" t="s">
        <v>15</v>
      </c>
    </row>
    <row r="713" spans="1:5" ht="29.25" thickBot="1" x14ac:dyDescent="0.3">
      <c r="A713" s="318" t="s">
        <v>1023</v>
      </c>
      <c r="B713" s="319" t="s">
        <v>1024</v>
      </c>
      <c r="C713" s="320">
        <v>2000000</v>
      </c>
      <c r="D713" s="320" t="s">
        <v>86</v>
      </c>
      <c r="E713" s="321" t="s">
        <v>86</v>
      </c>
    </row>
    <row r="714" spans="1:5" ht="15.75" x14ac:dyDescent="0.25">
      <c r="A714" s="492" t="s">
        <v>5</v>
      </c>
      <c r="B714" s="493"/>
      <c r="C714" s="493"/>
      <c r="D714" s="493"/>
      <c r="E714" s="494"/>
    </row>
    <row r="715" spans="1:5" ht="27.75" x14ac:dyDescent="0.25">
      <c r="A715" s="236" t="s">
        <v>6</v>
      </c>
      <c r="B715" s="521"/>
      <c r="C715" s="521"/>
      <c r="D715" s="521"/>
      <c r="E715" s="522"/>
    </row>
    <row r="716" spans="1:5" ht="63" customHeight="1" x14ac:dyDescent="0.25">
      <c r="A716" s="236" t="s">
        <v>7</v>
      </c>
      <c r="B716" s="510" t="s">
        <v>1025</v>
      </c>
      <c r="C716" s="510"/>
      <c r="D716" s="510"/>
      <c r="E716" s="628"/>
    </row>
    <row r="717" spans="1:5" ht="29.25" x14ac:dyDescent="0.25">
      <c r="A717" s="236" t="s">
        <v>8</v>
      </c>
      <c r="B717" s="520" t="s">
        <v>1026</v>
      </c>
      <c r="C717" s="520"/>
      <c r="D717" s="520"/>
      <c r="E717" s="572"/>
    </row>
    <row r="718" spans="1:5" ht="21" customHeight="1" x14ac:dyDescent="0.25">
      <c r="A718" s="237" t="s">
        <v>9</v>
      </c>
      <c r="B718" s="520" t="s">
        <v>936</v>
      </c>
      <c r="C718" s="520"/>
      <c r="D718" s="520"/>
      <c r="E718" s="572"/>
    </row>
    <row r="719" spans="1:5" ht="21" customHeight="1" x14ac:dyDescent="0.25">
      <c r="A719" s="15" t="s">
        <v>10</v>
      </c>
      <c r="B719" s="520">
        <v>0</v>
      </c>
      <c r="C719" s="520"/>
      <c r="D719" s="520"/>
      <c r="E719" s="572"/>
    </row>
    <row r="720" spans="1:5" ht="21" customHeight="1" x14ac:dyDescent="0.25">
      <c r="A720" s="237" t="s">
        <v>11</v>
      </c>
      <c r="B720" s="805" t="s">
        <v>1027</v>
      </c>
      <c r="C720" s="805"/>
      <c r="D720" s="805"/>
      <c r="E720" s="806"/>
    </row>
    <row r="721" spans="1:5" ht="21" customHeight="1" x14ac:dyDescent="0.25">
      <c r="A721" s="237" t="s">
        <v>12</v>
      </c>
      <c r="B721" s="624">
        <v>0</v>
      </c>
      <c r="C721" s="520"/>
      <c r="D721" s="520"/>
      <c r="E721" s="572"/>
    </row>
    <row r="722" spans="1:5" ht="21" customHeight="1" thickBot="1" x14ac:dyDescent="0.3">
      <c r="A722" s="228" t="s">
        <v>41</v>
      </c>
      <c r="B722" s="644">
        <v>0</v>
      </c>
      <c r="C722" s="644"/>
      <c r="D722" s="644"/>
      <c r="E722" s="645"/>
    </row>
    <row r="723" spans="1:5" ht="15.75" thickBot="1" x14ac:dyDescent="0.3">
      <c r="A723" s="329"/>
      <c r="B723" s="391"/>
      <c r="C723" s="391"/>
      <c r="D723" s="391"/>
      <c r="E723" s="330"/>
    </row>
    <row r="724" spans="1:5" ht="30.75" thickBot="1" x14ac:dyDescent="0.3">
      <c r="A724" s="64" t="s">
        <v>2</v>
      </c>
      <c r="B724" s="159" t="s">
        <v>3</v>
      </c>
      <c r="C724" s="231" t="s">
        <v>14</v>
      </c>
      <c r="D724" s="231" t="s">
        <v>4</v>
      </c>
      <c r="E724" s="232" t="s">
        <v>15</v>
      </c>
    </row>
    <row r="725" spans="1:5" ht="43.5" thickBot="1" x14ac:dyDescent="0.3">
      <c r="A725" s="318" t="s">
        <v>1028</v>
      </c>
      <c r="B725" s="319" t="s">
        <v>1029</v>
      </c>
      <c r="C725" s="320">
        <v>8000000</v>
      </c>
      <c r="D725" s="320">
        <v>4000000</v>
      </c>
      <c r="E725" s="321" t="s">
        <v>86</v>
      </c>
    </row>
    <row r="726" spans="1:5" ht="15.75" x14ac:dyDescent="0.25">
      <c r="A726" s="492" t="s">
        <v>5</v>
      </c>
      <c r="B726" s="493"/>
      <c r="C726" s="493"/>
      <c r="D726" s="493"/>
      <c r="E726" s="494"/>
    </row>
    <row r="727" spans="1:5" ht="27.75" x14ac:dyDescent="0.25">
      <c r="A727" s="236" t="s">
        <v>6</v>
      </c>
      <c r="B727" s="521"/>
      <c r="C727" s="521"/>
      <c r="D727" s="521"/>
      <c r="E727" s="522"/>
    </row>
    <row r="728" spans="1:5" ht="54.75" x14ac:dyDescent="0.25">
      <c r="A728" s="236" t="s">
        <v>7</v>
      </c>
      <c r="B728" s="510" t="s">
        <v>1030</v>
      </c>
      <c r="C728" s="510"/>
      <c r="D728" s="510"/>
      <c r="E728" s="628"/>
    </row>
    <row r="729" spans="1:5" ht="29.25" x14ac:dyDescent="0.25">
      <c r="A729" s="236" t="s">
        <v>8</v>
      </c>
      <c r="B729" s="520" t="s">
        <v>86</v>
      </c>
      <c r="C729" s="520"/>
      <c r="D729" s="520"/>
      <c r="E729" s="572"/>
    </row>
    <row r="730" spans="1:5" ht="21" customHeight="1" x14ac:dyDescent="0.25">
      <c r="A730" s="237" t="s">
        <v>9</v>
      </c>
      <c r="B730" s="520" t="s">
        <v>86</v>
      </c>
      <c r="C730" s="520"/>
      <c r="D730" s="520"/>
      <c r="E730" s="572"/>
    </row>
    <row r="731" spans="1:5" ht="21" customHeight="1" x14ac:dyDescent="0.25">
      <c r="A731" s="15" t="s">
        <v>10</v>
      </c>
      <c r="B731" s="520" t="s">
        <v>86</v>
      </c>
      <c r="C731" s="520"/>
      <c r="D731" s="520"/>
      <c r="E731" s="572"/>
    </row>
    <row r="732" spans="1:5" ht="21" customHeight="1" x14ac:dyDescent="0.25">
      <c r="A732" s="237" t="s">
        <v>11</v>
      </c>
      <c r="B732" s="805" t="s">
        <v>86</v>
      </c>
      <c r="C732" s="805"/>
      <c r="D732" s="805"/>
      <c r="E732" s="806"/>
    </row>
    <row r="733" spans="1:5" ht="21" customHeight="1" x14ac:dyDescent="0.25">
      <c r="A733" s="237" t="s">
        <v>12</v>
      </c>
      <c r="B733" s="624" t="s">
        <v>86</v>
      </c>
      <c r="C733" s="520"/>
      <c r="D733" s="520"/>
      <c r="E733" s="572"/>
    </row>
    <row r="734" spans="1:5" ht="21" customHeight="1" thickBot="1" x14ac:dyDescent="0.3">
      <c r="A734" s="228" t="s">
        <v>41</v>
      </c>
      <c r="B734" s="644" t="s">
        <v>86</v>
      </c>
      <c r="C734" s="644"/>
      <c r="D734" s="644"/>
      <c r="E734" s="645"/>
    </row>
    <row r="735" spans="1:5" ht="15.75" thickBot="1" x14ac:dyDescent="0.3">
      <c r="A735" s="329"/>
      <c r="B735" s="391"/>
      <c r="C735" s="391"/>
      <c r="D735" s="391"/>
      <c r="E735" s="330"/>
    </row>
    <row r="736" spans="1:5" ht="30.75" thickBot="1" x14ac:dyDescent="0.3">
      <c r="A736" s="64" t="s">
        <v>2</v>
      </c>
      <c r="B736" s="159" t="s">
        <v>3</v>
      </c>
      <c r="C736" s="231" t="s">
        <v>14</v>
      </c>
      <c r="D736" s="231" t="s">
        <v>4</v>
      </c>
      <c r="E736" s="232" t="s">
        <v>15</v>
      </c>
    </row>
    <row r="737" spans="1:5" ht="30.75" thickBot="1" x14ac:dyDescent="0.3">
      <c r="A737" s="402" t="s">
        <v>1031</v>
      </c>
      <c r="B737" s="403" t="s">
        <v>1032</v>
      </c>
      <c r="C737" s="404">
        <v>10999690</v>
      </c>
      <c r="D737" s="404">
        <v>11217500</v>
      </c>
      <c r="E737" s="405">
        <v>11242500</v>
      </c>
    </row>
    <row r="738" spans="1:5" ht="57.75" thickBot="1" x14ac:dyDescent="0.3">
      <c r="A738" s="406" t="s">
        <v>1033</v>
      </c>
      <c r="B738" s="407" t="s">
        <v>1034</v>
      </c>
      <c r="C738" s="408">
        <v>4492500</v>
      </c>
      <c r="D738" s="408">
        <v>4517500</v>
      </c>
      <c r="E738" s="409">
        <v>4542500</v>
      </c>
    </row>
    <row r="739" spans="1:5" ht="15.75" x14ac:dyDescent="0.25">
      <c r="A739" s="492" t="s">
        <v>5</v>
      </c>
      <c r="B739" s="493"/>
      <c r="C739" s="493"/>
      <c r="D739" s="493"/>
      <c r="E739" s="494"/>
    </row>
    <row r="740" spans="1:5" ht="27.75" x14ac:dyDescent="0.25">
      <c r="A740" s="236" t="s">
        <v>6</v>
      </c>
      <c r="B740" s="521"/>
      <c r="C740" s="521"/>
      <c r="D740" s="521"/>
      <c r="E740" s="522"/>
    </row>
    <row r="741" spans="1:5" ht="89.45" customHeight="1" x14ac:dyDescent="0.25">
      <c r="A741" s="236" t="s">
        <v>7</v>
      </c>
      <c r="B741" s="510" t="s">
        <v>1035</v>
      </c>
      <c r="C741" s="510"/>
      <c r="D741" s="510"/>
      <c r="E741" s="628"/>
    </row>
    <row r="742" spans="1:5" ht="29.25" x14ac:dyDescent="0.25">
      <c r="A742" s="236" t="s">
        <v>8</v>
      </c>
      <c r="B742" s="520" t="s">
        <v>86</v>
      </c>
      <c r="C742" s="520"/>
      <c r="D742" s="520"/>
      <c r="E742" s="572"/>
    </row>
    <row r="743" spans="1:5" ht="21" customHeight="1" x14ac:dyDescent="0.25">
      <c r="A743" s="237" t="s">
        <v>9</v>
      </c>
      <c r="B743" s="520" t="s">
        <v>86</v>
      </c>
      <c r="C743" s="520"/>
      <c r="D743" s="520"/>
      <c r="E743" s="572"/>
    </row>
    <row r="744" spans="1:5" ht="21" customHeight="1" x14ac:dyDescent="0.25">
      <c r="A744" s="15" t="s">
        <v>10</v>
      </c>
      <c r="B744" s="520" t="s">
        <v>86</v>
      </c>
      <c r="C744" s="520"/>
      <c r="D744" s="520"/>
      <c r="E744" s="572"/>
    </row>
    <row r="745" spans="1:5" ht="21" customHeight="1" x14ac:dyDescent="0.25">
      <c r="A745" s="237" t="s">
        <v>11</v>
      </c>
      <c r="B745" s="520" t="s">
        <v>86</v>
      </c>
      <c r="C745" s="520"/>
      <c r="D745" s="520"/>
      <c r="E745" s="572"/>
    </row>
    <row r="746" spans="1:5" ht="21" customHeight="1" x14ac:dyDescent="0.25">
      <c r="A746" s="237" t="s">
        <v>12</v>
      </c>
      <c r="B746" s="520" t="s">
        <v>86</v>
      </c>
      <c r="C746" s="520"/>
      <c r="D746" s="520"/>
      <c r="E746" s="572"/>
    </row>
    <row r="747" spans="1:5" ht="21" customHeight="1" thickBot="1" x14ac:dyDescent="0.3">
      <c r="A747" s="228" t="s">
        <v>41</v>
      </c>
      <c r="B747" s="520" t="s">
        <v>86</v>
      </c>
      <c r="C747" s="520"/>
      <c r="D747" s="520"/>
      <c r="E747" s="572"/>
    </row>
    <row r="748" spans="1:5" ht="15.75" thickBot="1" x14ac:dyDescent="0.3">
      <c r="A748" s="365"/>
      <c r="B748" s="366"/>
      <c r="C748" s="366"/>
      <c r="D748" s="366"/>
      <c r="E748" s="367"/>
    </row>
    <row r="749" spans="1:5" ht="30.75" thickBot="1" x14ac:dyDescent="0.3">
      <c r="A749" s="64" t="s">
        <v>2</v>
      </c>
      <c r="B749" s="159" t="s">
        <v>3</v>
      </c>
      <c r="C749" s="231" t="s">
        <v>14</v>
      </c>
      <c r="D749" s="231" t="s">
        <v>4</v>
      </c>
      <c r="E749" s="232" t="s">
        <v>15</v>
      </c>
    </row>
    <row r="750" spans="1:5" ht="43.5" thickBot="1" x14ac:dyDescent="0.3">
      <c r="A750" s="318" t="s">
        <v>1036</v>
      </c>
      <c r="B750" s="319" t="s">
        <v>1037</v>
      </c>
      <c r="C750" s="320">
        <v>6507190</v>
      </c>
      <c r="D750" s="320">
        <v>6700000</v>
      </c>
      <c r="E750" s="321">
        <v>6700000</v>
      </c>
    </row>
    <row r="751" spans="1:5" ht="15.75" x14ac:dyDescent="0.25">
      <c r="A751" s="492" t="s">
        <v>5</v>
      </c>
      <c r="B751" s="493"/>
      <c r="C751" s="493"/>
      <c r="D751" s="493"/>
      <c r="E751" s="494"/>
    </row>
    <row r="752" spans="1:5" ht="27.75" x14ac:dyDescent="0.25">
      <c r="A752" s="236" t="s">
        <v>6</v>
      </c>
      <c r="B752" s="521"/>
      <c r="C752" s="521"/>
      <c r="D752" s="521"/>
      <c r="E752" s="522"/>
    </row>
    <row r="753" spans="1:5" ht="108" customHeight="1" x14ac:dyDescent="0.25">
      <c r="A753" s="236" t="s">
        <v>7</v>
      </c>
      <c r="B753" s="510" t="s">
        <v>1038</v>
      </c>
      <c r="C753" s="510"/>
      <c r="D753" s="510"/>
      <c r="E753" s="628"/>
    </row>
    <row r="754" spans="1:5" ht="29.25" x14ac:dyDescent="0.25">
      <c r="A754" s="236" t="s">
        <v>8</v>
      </c>
      <c r="B754" s="520" t="s">
        <v>1039</v>
      </c>
      <c r="C754" s="520"/>
      <c r="D754" s="520"/>
      <c r="E754" s="572"/>
    </row>
    <row r="755" spans="1:5" ht="21" customHeight="1" x14ac:dyDescent="0.25">
      <c r="A755" s="237" t="s">
        <v>9</v>
      </c>
      <c r="B755" s="520" t="s">
        <v>58</v>
      </c>
      <c r="C755" s="520"/>
      <c r="D755" s="520"/>
      <c r="E755" s="572"/>
    </row>
    <row r="756" spans="1:5" ht="21" customHeight="1" x14ac:dyDescent="0.25">
      <c r="A756" s="15" t="s">
        <v>10</v>
      </c>
      <c r="B756" s="520">
        <v>1</v>
      </c>
      <c r="C756" s="520"/>
      <c r="D756" s="520"/>
      <c r="E756" s="572"/>
    </row>
    <row r="757" spans="1:5" ht="21" customHeight="1" x14ac:dyDescent="0.25">
      <c r="A757" s="237" t="s">
        <v>11</v>
      </c>
      <c r="B757" s="520">
        <v>1</v>
      </c>
      <c r="C757" s="520"/>
      <c r="D757" s="520"/>
      <c r="E757" s="572"/>
    </row>
    <row r="758" spans="1:5" ht="21" customHeight="1" x14ac:dyDescent="0.25">
      <c r="A758" s="237" t="s">
        <v>12</v>
      </c>
      <c r="B758" s="520">
        <v>1</v>
      </c>
      <c r="C758" s="520"/>
      <c r="D758" s="520"/>
      <c r="E758" s="572"/>
    </row>
    <row r="759" spans="1:5" ht="21" customHeight="1" thickBot="1" x14ac:dyDescent="0.3">
      <c r="A759" s="228" t="s">
        <v>41</v>
      </c>
      <c r="B759" s="644">
        <v>1</v>
      </c>
      <c r="C759" s="644"/>
      <c r="D759" s="644"/>
      <c r="E759" s="645"/>
    </row>
    <row r="760" spans="1:5" ht="15.75" thickBot="1" x14ac:dyDescent="0.3">
      <c r="A760" s="365"/>
      <c r="B760" s="366"/>
      <c r="C760" s="366"/>
      <c r="D760" s="366"/>
      <c r="E760" s="367"/>
    </row>
    <row r="761" spans="1:5" ht="30" x14ac:dyDescent="0.25">
      <c r="A761" s="64" t="s">
        <v>2</v>
      </c>
      <c r="B761" s="159" t="s">
        <v>3</v>
      </c>
      <c r="C761" s="231" t="s">
        <v>14</v>
      </c>
      <c r="D761" s="231" t="s">
        <v>4</v>
      </c>
      <c r="E761" s="232" t="s">
        <v>15</v>
      </c>
    </row>
    <row r="762" spans="1:5" ht="28.5" x14ac:dyDescent="0.25">
      <c r="A762" s="410" t="s">
        <v>1040</v>
      </c>
      <c r="B762" s="411" t="s">
        <v>1041</v>
      </c>
      <c r="C762" s="412">
        <f>C763+C840+C917+C972+C1072</f>
        <v>370877712.45999998</v>
      </c>
      <c r="D762" s="412">
        <f>D763+D840+D917+D972+D1072</f>
        <v>370997806.22000003</v>
      </c>
      <c r="E762" s="412">
        <f>E763+E840+E917+E972+E1072</f>
        <v>359536542.60000002</v>
      </c>
    </row>
    <row r="763" spans="1:5" ht="28.5" x14ac:dyDescent="0.25">
      <c r="A763" s="410" t="s">
        <v>1042</v>
      </c>
      <c r="B763" s="411" t="s">
        <v>1043</v>
      </c>
      <c r="C763" s="412">
        <v>187052202</v>
      </c>
      <c r="D763" s="412">
        <v>198095072</v>
      </c>
      <c r="E763" s="412">
        <v>199369781</v>
      </c>
    </row>
    <row r="764" spans="1:5" ht="27.75" x14ac:dyDescent="0.25">
      <c r="A764" s="236" t="s">
        <v>6</v>
      </c>
      <c r="B764" s="521"/>
      <c r="C764" s="521"/>
      <c r="D764" s="521"/>
      <c r="E764" s="522"/>
    </row>
    <row r="765" spans="1:5" ht="81.599999999999994" customHeight="1" x14ac:dyDescent="0.25">
      <c r="A765" s="236" t="s">
        <v>7</v>
      </c>
      <c r="B765" s="510" t="s">
        <v>1044</v>
      </c>
      <c r="C765" s="510"/>
      <c r="D765" s="510"/>
      <c r="E765" s="628"/>
    </row>
    <row r="766" spans="1:5" ht="15.75" thickBot="1" x14ac:dyDescent="0.3">
      <c r="A766" s="365"/>
      <c r="B766" s="413"/>
      <c r="C766" s="366"/>
      <c r="D766" s="366"/>
      <c r="E766" s="367"/>
    </row>
    <row r="767" spans="1:5" ht="30.75" thickBot="1" x14ac:dyDescent="0.3">
      <c r="A767" s="64" t="s">
        <v>2</v>
      </c>
      <c r="B767" s="159" t="s">
        <v>3</v>
      </c>
      <c r="C767" s="231" t="s">
        <v>14</v>
      </c>
      <c r="D767" s="231" t="s">
        <v>4</v>
      </c>
      <c r="E767" s="232" t="s">
        <v>15</v>
      </c>
    </row>
    <row r="768" spans="1:5" ht="43.5" thickBot="1" x14ac:dyDescent="0.3">
      <c r="A768" s="318" t="s">
        <v>1045</v>
      </c>
      <c r="B768" s="319" t="s">
        <v>1046</v>
      </c>
      <c r="C768" s="320">
        <v>8000000</v>
      </c>
      <c r="D768" s="320">
        <v>8000000</v>
      </c>
      <c r="E768" s="321">
        <v>8000000</v>
      </c>
    </row>
    <row r="769" spans="1:5" ht="15.75" x14ac:dyDescent="0.25">
      <c r="A769" s="492" t="s">
        <v>5</v>
      </c>
      <c r="B769" s="493"/>
      <c r="C769" s="493"/>
      <c r="D769" s="493"/>
      <c r="E769" s="494"/>
    </row>
    <row r="770" spans="1:5" ht="27.75" x14ac:dyDescent="0.25">
      <c r="A770" s="236" t="s">
        <v>6</v>
      </c>
      <c r="B770" s="521"/>
      <c r="C770" s="521"/>
      <c r="D770" s="521"/>
      <c r="E770" s="522"/>
    </row>
    <row r="771" spans="1:5" ht="155.44999999999999" customHeight="1" x14ac:dyDescent="0.25">
      <c r="A771" s="236" t="s">
        <v>7</v>
      </c>
      <c r="B771" s="510" t="s">
        <v>1047</v>
      </c>
      <c r="C771" s="510"/>
      <c r="D771" s="510"/>
      <c r="E771" s="628"/>
    </row>
    <row r="772" spans="1:5" ht="29.25" x14ac:dyDescent="0.25">
      <c r="A772" s="236" t="s">
        <v>8</v>
      </c>
      <c r="B772" s="495" t="s">
        <v>1048</v>
      </c>
      <c r="C772" s="642"/>
      <c r="D772" s="495" t="s">
        <v>1049</v>
      </c>
      <c r="E772" s="509"/>
    </row>
    <row r="773" spans="1:5" x14ac:dyDescent="0.25">
      <c r="A773" s="237" t="s">
        <v>9</v>
      </c>
      <c r="B773" s="495" t="s">
        <v>58</v>
      </c>
      <c r="C773" s="642"/>
      <c r="D773" s="495" t="s">
        <v>58</v>
      </c>
      <c r="E773" s="509"/>
    </row>
    <row r="774" spans="1:5" x14ac:dyDescent="0.25">
      <c r="A774" s="15" t="s">
        <v>10</v>
      </c>
      <c r="B774" s="579" t="s">
        <v>1050</v>
      </c>
      <c r="C774" s="642"/>
      <c r="D774" s="579" t="s">
        <v>1051</v>
      </c>
      <c r="E774" s="509"/>
    </row>
    <row r="775" spans="1:5" x14ac:dyDescent="0.25">
      <c r="A775" s="237" t="s">
        <v>11</v>
      </c>
      <c r="B775" s="579" t="s">
        <v>1052</v>
      </c>
      <c r="C775" s="642"/>
      <c r="D775" s="579" t="s">
        <v>1053</v>
      </c>
      <c r="E775" s="803"/>
    </row>
    <row r="776" spans="1:5" x14ac:dyDescent="0.25">
      <c r="A776" s="237" t="s">
        <v>12</v>
      </c>
      <c r="B776" s="579" t="s">
        <v>1054</v>
      </c>
      <c r="C776" s="642"/>
      <c r="D776" s="579" t="s">
        <v>1055</v>
      </c>
      <c r="E776" s="803"/>
    </row>
    <row r="777" spans="1:5" ht="15.75" thickBot="1" x14ac:dyDescent="0.3">
      <c r="A777" s="228" t="s">
        <v>41</v>
      </c>
      <c r="B777" s="798" t="s">
        <v>1056</v>
      </c>
      <c r="C777" s="793"/>
      <c r="D777" s="798" t="s">
        <v>1057</v>
      </c>
      <c r="E777" s="804"/>
    </row>
    <row r="778" spans="1:5" ht="15.75" thickBot="1" x14ac:dyDescent="0.3">
      <c r="A778" s="365"/>
      <c r="B778" s="366"/>
      <c r="C778" s="366"/>
      <c r="D778" s="366"/>
      <c r="E778" s="367"/>
    </row>
    <row r="779" spans="1:5" ht="30.75" thickBot="1" x14ac:dyDescent="0.3">
      <c r="A779" s="64" t="s">
        <v>2</v>
      </c>
      <c r="B779" s="159" t="s">
        <v>3</v>
      </c>
      <c r="C779" s="231" t="s">
        <v>14</v>
      </c>
      <c r="D779" s="231" t="s">
        <v>4</v>
      </c>
      <c r="E779" s="232" t="s">
        <v>15</v>
      </c>
    </row>
    <row r="780" spans="1:5" ht="43.5" thickBot="1" x14ac:dyDescent="0.3">
      <c r="A780" s="318" t="s">
        <v>1058</v>
      </c>
      <c r="B780" s="319" t="s">
        <v>1059</v>
      </c>
      <c r="C780" s="380">
        <v>20903945</v>
      </c>
      <c r="D780" s="380">
        <v>20903945</v>
      </c>
      <c r="E780" s="381">
        <v>20903945</v>
      </c>
    </row>
    <row r="781" spans="1:5" ht="15.75" x14ac:dyDescent="0.25">
      <c r="A781" s="492" t="s">
        <v>5</v>
      </c>
      <c r="B781" s="493"/>
      <c r="C781" s="493"/>
      <c r="D781" s="493"/>
      <c r="E781" s="494"/>
    </row>
    <row r="782" spans="1:5" ht="27.75" x14ac:dyDescent="0.25">
      <c r="A782" s="236" t="s">
        <v>6</v>
      </c>
      <c r="B782" s="521"/>
      <c r="C782" s="521"/>
      <c r="D782" s="521"/>
      <c r="E782" s="522"/>
    </row>
    <row r="783" spans="1:5" ht="54.75" x14ac:dyDescent="0.25">
      <c r="A783" s="236" t="s">
        <v>7</v>
      </c>
      <c r="B783" s="510" t="s">
        <v>1060</v>
      </c>
      <c r="C783" s="510"/>
      <c r="D783" s="510"/>
      <c r="E783" s="628"/>
    </row>
    <row r="784" spans="1:5" ht="29.25" x14ac:dyDescent="0.25">
      <c r="A784" s="236" t="s">
        <v>8</v>
      </c>
      <c r="B784" s="520" t="s">
        <v>1061</v>
      </c>
      <c r="C784" s="520"/>
      <c r="D784" s="520"/>
      <c r="E784" s="572"/>
    </row>
    <row r="785" spans="1:5" ht="21" customHeight="1" x14ac:dyDescent="0.25">
      <c r="A785" s="237" t="s">
        <v>9</v>
      </c>
      <c r="B785" s="520" t="s">
        <v>21</v>
      </c>
      <c r="C785" s="520"/>
      <c r="D785" s="520"/>
      <c r="E785" s="572"/>
    </row>
    <row r="786" spans="1:5" ht="21" customHeight="1" x14ac:dyDescent="0.25">
      <c r="A786" s="15" t="s">
        <v>10</v>
      </c>
      <c r="B786" s="520">
        <v>95</v>
      </c>
      <c r="C786" s="520"/>
      <c r="D786" s="520"/>
      <c r="E786" s="572"/>
    </row>
    <row r="787" spans="1:5" ht="21" customHeight="1" x14ac:dyDescent="0.25">
      <c r="A787" s="237" t="s">
        <v>11</v>
      </c>
      <c r="B787" s="520">
        <v>97</v>
      </c>
      <c r="C787" s="520"/>
      <c r="D787" s="520"/>
      <c r="E787" s="572"/>
    </row>
    <row r="788" spans="1:5" ht="21" customHeight="1" x14ac:dyDescent="0.25">
      <c r="A788" s="237" t="s">
        <v>12</v>
      </c>
      <c r="B788" s="520">
        <v>98</v>
      </c>
      <c r="C788" s="520"/>
      <c r="D788" s="520"/>
      <c r="E788" s="572"/>
    </row>
    <row r="789" spans="1:5" ht="21" customHeight="1" thickBot="1" x14ac:dyDescent="0.3">
      <c r="A789" s="228" t="s">
        <v>41</v>
      </c>
      <c r="B789" s="644">
        <v>99</v>
      </c>
      <c r="C789" s="644"/>
      <c r="D789" s="644"/>
      <c r="E789" s="645"/>
    </row>
    <row r="790" spans="1:5" ht="15.75" thickBot="1" x14ac:dyDescent="0.3">
      <c r="A790" s="365"/>
      <c r="B790" s="366"/>
      <c r="C790" s="366"/>
      <c r="D790" s="366"/>
      <c r="E790" s="367"/>
    </row>
    <row r="791" spans="1:5" ht="30.75" thickBot="1" x14ac:dyDescent="0.3">
      <c r="A791" s="64" t="s">
        <v>2</v>
      </c>
      <c r="B791" s="159" t="s">
        <v>3</v>
      </c>
      <c r="C791" s="231" t="s">
        <v>14</v>
      </c>
      <c r="D791" s="231" t="s">
        <v>4</v>
      </c>
      <c r="E791" s="232" t="s">
        <v>15</v>
      </c>
    </row>
    <row r="792" spans="1:5" ht="57.75" thickBot="1" x14ac:dyDescent="0.3">
      <c r="A792" s="318" t="s">
        <v>1062</v>
      </c>
      <c r="B792" s="319" t="s">
        <v>1063</v>
      </c>
      <c r="C792" s="320">
        <v>2228000</v>
      </c>
      <c r="D792" s="320">
        <v>2228000</v>
      </c>
      <c r="E792" s="321">
        <v>2228000</v>
      </c>
    </row>
    <row r="793" spans="1:5" ht="15.75" x14ac:dyDescent="0.25">
      <c r="A793" s="492" t="s">
        <v>5</v>
      </c>
      <c r="B793" s="493"/>
      <c r="C793" s="493"/>
      <c r="D793" s="493"/>
      <c r="E793" s="494"/>
    </row>
    <row r="794" spans="1:5" ht="27.75" x14ac:dyDescent="0.25">
      <c r="A794" s="236" t="s">
        <v>6</v>
      </c>
      <c r="B794" s="521"/>
      <c r="C794" s="521"/>
      <c r="D794" s="521"/>
      <c r="E794" s="522"/>
    </row>
    <row r="795" spans="1:5" ht="71.45" customHeight="1" x14ac:dyDescent="0.25">
      <c r="A795" s="236" t="s">
        <v>7</v>
      </c>
      <c r="B795" s="510" t="s">
        <v>1064</v>
      </c>
      <c r="C795" s="510"/>
      <c r="D795" s="510"/>
      <c r="E795" s="628"/>
    </row>
    <row r="796" spans="1:5" ht="29.25" x14ac:dyDescent="0.25">
      <c r="A796" s="236" t="s">
        <v>8</v>
      </c>
      <c r="B796" s="296" t="s">
        <v>1065</v>
      </c>
      <c r="C796" s="296" t="s">
        <v>1066</v>
      </c>
      <c r="D796" s="495" t="s">
        <v>1067</v>
      </c>
      <c r="E796" s="509"/>
    </row>
    <row r="797" spans="1:5" ht="21" customHeight="1" x14ac:dyDescent="0.25">
      <c r="A797" s="237" t="s">
        <v>9</v>
      </c>
      <c r="B797" s="296" t="s">
        <v>58</v>
      </c>
      <c r="C797" s="296" t="s">
        <v>58</v>
      </c>
      <c r="D797" s="495" t="s">
        <v>58</v>
      </c>
      <c r="E797" s="509"/>
    </row>
    <row r="798" spans="1:5" ht="21" customHeight="1" x14ac:dyDescent="0.25">
      <c r="A798" s="15" t="s">
        <v>10</v>
      </c>
      <c r="B798" s="302" t="s">
        <v>1068</v>
      </c>
      <c r="C798" s="296">
        <v>1</v>
      </c>
      <c r="D798" s="495" t="s">
        <v>1069</v>
      </c>
      <c r="E798" s="509"/>
    </row>
    <row r="799" spans="1:5" ht="21" customHeight="1" x14ac:dyDescent="0.25">
      <c r="A799" s="237" t="s">
        <v>11</v>
      </c>
      <c r="B799" s="302" t="s">
        <v>1070</v>
      </c>
      <c r="C799" s="296">
        <v>1</v>
      </c>
      <c r="D799" s="579" t="s">
        <v>1071</v>
      </c>
      <c r="E799" s="509"/>
    </row>
    <row r="800" spans="1:5" ht="21" customHeight="1" x14ac:dyDescent="0.25">
      <c r="A800" s="237" t="s">
        <v>12</v>
      </c>
      <c r="B800" s="302" t="s">
        <v>1072</v>
      </c>
      <c r="C800" s="296">
        <v>1</v>
      </c>
      <c r="D800" s="579" t="s">
        <v>1073</v>
      </c>
      <c r="E800" s="509"/>
    </row>
    <row r="801" spans="1:5" ht="21" customHeight="1" thickBot="1" x14ac:dyDescent="0.3">
      <c r="A801" s="228" t="s">
        <v>41</v>
      </c>
      <c r="B801" s="304" t="s">
        <v>1074</v>
      </c>
      <c r="C801" s="307">
        <v>1</v>
      </c>
      <c r="D801" s="798" t="s">
        <v>1073</v>
      </c>
      <c r="E801" s="633"/>
    </row>
    <row r="802" spans="1:5" ht="15.75" thickBot="1" x14ac:dyDescent="0.3">
      <c r="A802" s="365"/>
      <c r="B802" s="366"/>
      <c r="C802" s="366"/>
      <c r="D802" s="366"/>
      <c r="E802" s="367"/>
    </row>
    <row r="803" spans="1:5" ht="30.75" thickBot="1" x14ac:dyDescent="0.3">
      <c r="A803" s="64" t="s">
        <v>2</v>
      </c>
      <c r="B803" s="159" t="s">
        <v>3</v>
      </c>
      <c r="C803" s="231" t="s">
        <v>14</v>
      </c>
      <c r="D803" s="231" t="s">
        <v>4</v>
      </c>
      <c r="E803" s="232" t="s">
        <v>15</v>
      </c>
    </row>
    <row r="804" spans="1:5" ht="43.5" thickBot="1" x14ac:dyDescent="0.3">
      <c r="A804" s="318" t="s">
        <v>1075</v>
      </c>
      <c r="B804" s="319" t="s">
        <v>1076</v>
      </c>
      <c r="C804" s="320">
        <v>1268250</v>
      </c>
      <c r="D804" s="320">
        <v>1416250</v>
      </c>
      <c r="E804" s="321">
        <v>1416249</v>
      </c>
    </row>
    <row r="805" spans="1:5" ht="15.75" x14ac:dyDescent="0.25">
      <c r="A805" s="492" t="s">
        <v>5</v>
      </c>
      <c r="B805" s="493"/>
      <c r="C805" s="493"/>
      <c r="D805" s="493"/>
      <c r="E805" s="494"/>
    </row>
    <row r="806" spans="1:5" ht="27.75" x14ac:dyDescent="0.25">
      <c r="A806" s="236" t="s">
        <v>6</v>
      </c>
      <c r="B806" s="521"/>
      <c r="C806" s="521"/>
      <c r="D806" s="521"/>
      <c r="E806" s="522"/>
    </row>
    <row r="807" spans="1:5" ht="162" customHeight="1" x14ac:dyDescent="0.25">
      <c r="A807" s="236" t="s">
        <v>7</v>
      </c>
      <c r="B807" s="510" t="s">
        <v>1077</v>
      </c>
      <c r="C807" s="510"/>
      <c r="D807" s="510"/>
      <c r="E807" s="628"/>
    </row>
    <row r="808" spans="1:5" ht="29.25" x14ac:dyDescent="0.25">
      <c r="A808" s="236" t="s">
        <v>8</v>
      </c>
      <c r="B808" s="495" t="s">
        <v>1066</v>
      </c>
      <c r="C808" s="642"/>
      <c r="D808" s="495" t="s">
        <v>1067</v>
      </c>
      <c r="E808" s="509"/>
    </row>
    <row r="809" spans="1:5" ht="21" customHeight="1" x14ac:dyDescent="0.25">
      <c r="A809" s="237" t="s">
        <v>9</v>
      </c>
      <c r="B809" s="495" t="s">
        <v>58</v>
      </c>
      <c r="C809" s="642"/>
      <c r="D809" s="495" t="s">
        <v>58</v>
      </c>
      <c r="E809" s="509"/>
    </row>
    <row r="810" spans="1:5" ht="21" customHeight="1" x14ac:dyDescent="0.25">
      <c r="A810" s="15" t="s">
        <v>10</v>
      </c>
      <c r="B810" s="495">
        <v>1</v>
      </c>
      <c r="C810" s="642"/>
      <c r="D810" s="495" t="s">
        <v>1069</v>
      </c>
      <c r="E810" s="509"/>
    </row>
    <row r="811" spans="1:5" ht="21" customHeight="1" x14ac:dyDescent="0.25">
      <c r="A811" s="237" t="s">
        <v>11</v>
      </c>
      <c r="B811" s="495">
        <v>1</v>
      </c>
      <c r="C811" s="642"/>
      <c r="D811" s="579" t="s">
        <v>1071</v>
      </c>
      <c r="E811" s="509"/>
    </row>
    <row r="812" spans="1:5" ht="21" customHeight="1" x14ac:dyDescent="0.25">
      <c r="A812" s="237" t="s">
        <v>12</v>
      </c>
      <c r="B812" s="495">
        <v>1</v>
      </c>
      <c r="C812" s="642"/>
      <c r="D812" s="579" t="s">
        <v>1078</v>
      </c>
      <c r="E812" s="509"/>
    </row>
    <row r="813" spans="1:5" ht="21" customHeight="1" thickBot="1" x14ac:dyDescent="0.3">
      <c r="A813" s="228" t="s">
        <v>41</v>
      </c>
      <c r="B813" s="631">
        <v>1</v>
      </c>
      <c r="C813" s="793"/>
      <c r="D813" s="798" t="s">
        <v>1078</v>
      </c>
      <c r="E813" s="633"/>
    </row>
    <row r="814" spans="1:5" ht="15.75" thickBot="1" x14ac:dyDescent="0.3">
      <c r="A814" s="414"/>
      <c r="B814" s="414"/>
      <c r="C814" s="414"/>
      <c r="D814" s="414"/>
      <c r="E814" s="414"/>
    </row>
    <row r="815" spans="1:5" ht="30.75" thickBot="1" x14ac:dyDescent="0.3">
      <c r="A815" s="64" t="s">
        <v>2</v>
      </c>
      <c r="B815" s="159" t="s">
        <v>3</v>
      </c>
      <c r="C815" s="231" t="s">
        <v>14</v>
      </c>
      <c r="D815" s="231" t="s">
        <v>4</v>
      </c>
      <c r="E815" s="232" t="s">
        <v>15</v>
      </c>
    </row>
    <row r="816" spans="1:5" ht="43.5" thickBot="1" x14ac:dyDescent="0.3">
      <c r="A816" s="318" t="s">
        <v>1079</v>
      </c>
      <c r="B816" s="319" t="s">
        <v>1080</v>
      </c>
      <c r="C816" s="320">
        <v>78920483</v>
      </c>
      <c r="D816" s="320">
        <v>88011722</v>
      </c>
      <c r="E816" s="321">
        <v>88689412</v>
      </c>
    </row>
    <row r="817" spans="1:5" ht="15.75" x14ac:dyDescent="0.25">
      <c r="A817" s="492" t="s">
        <v>5</v>
      </c>
      <c r="B817" s="493"/>
      <c r="C817" s="493"/>
      <c r="D817" s="493"/>
      <c r="E817" s="494"/>
    </row>
    <row r="818" spans="1:5" ht="27.75" x14ac:dyDescent="0.25">
      <c r="A818" s="236" t="s">
        <v>6</v>
      </c>
      <c r="B818" s="521"/>
      <c r="C818" s="521"/>
      <c r="D818" s="521"/>
      <c r="E818" s="522"/>
    </row>
    <row r="819" spans="1:5" ht="192" customHeight="1" x14ac:dyDescent="0.25">
      <c r="A819" s="236" t="s">
        <v>7</v>
      </c>
      <c r="B819" s="510" t="s">
        <v>1081</v>
      </c>
      <c r="C819" s="510"/>
      <c r="D819" s="510"/>
      <c r="E819" s="628"/>
    </row>
    <row r="820" spans="1:5" ht="42.75" x14ac:dyDescent="0.25">
      <c r="A820" s="236" t="s">
        <v>8</v>
      </c>
      <c r="B820" s="296" t="s">
        <v>1082</v>
      </c>
      <c r="C820" s="296" t="s">
        <v>1083</v>
      </c>
      <c r="D820" s="495" t="s">
        <v>1084</v>
      </c>
      <c r="E820" s="509"/>
    </row>
    <row r="821" spans="1:5" ht="21" customHeight="1" x14ac:dyDescent="0.25">
      <c r="A821" s="237" t="s">
        <v>9</v>
      </c>
      <c r="B821" s="296" t="s">
        <v>58</v>
      </c>
      <c r="C821" s="296" t="s">
        <v>58</v>
      </c>
      <c r="D821" s="495" t="s">
        <v>58</v>
      </c>
      <c r="E821" s="509"/>
    </row>
    <row r="822" spans="1:5" ht="21" customHeight="1" x14ac:dyDescent="0.25">
      <c r="A822" s="15" t="s">
        <v>10</v>
      </c>
      <c r="B822" s="296">
        <v>151</v>
      </c>
      <c r="C822" s="296" t="s">
        <v>1085</v>
      </c>
      <c r="D822" s="495" t="s">
        <v>1086</v>
      </c>
      <c r="E822" s="509"/>
    </row>
    <row r="823" spans="1:5" ht="21" customHeight="1" x14ac:dyDescent="0.25">
      <c r="A823" s="237" t="s">
        <v>11</v>
      </c>
      <c r="B823" s="296">
        <v>450</v>
      </c>
      <c r="C823" s="296" t="s">
        <v>1087</v>
      </c>
      <c r="D823" s="495" t="s">
        <v>446</v>
      </c>
      <c r="E823" s="509"/>
    </row>
    <row r="824" spans="1:5" ht="21" customHeight="1" x14ac:dyDescent="0.25">
      <c r="A824" s="237" t="s">
        <v>12</v>
      </c>
      <c r="B824" s="296" t="s">
        <v>351</v>
      </c>
      <c r="C824" s="296" t="s">
        <v>1088</v>
      </c>
      <c r="D824" s="495" t="s">
        <v>1089</v>
      </c>
      <c r="E824" s="509"/>
    </row>
    <row r="825" spans="1:5" ht="21" customHeight="1" thickBot="1" x14ac:dyDescent="0.3">
      <c r="A825" s="228" t="s">
        <v>41</v>
      </c>
      <c r="B825" s="307" t="s">
        <v>352</v>
      </c>
      <c r="C825" s="307" t="s">
        <v>1090</v>
      </c>
      <c r="D825" s="631" t="s">
        <v>1091</v>
      </c>
      <c r="E825" s="633"/>
    </row>
    <row r="826" spans="1:5" ht="15.75" thickBot="1" x14ac:dyDescent="0.3">
      <c r="A826" s="365"/>
      <c r="B826" s="366"/>
      <c r="C826" s="366"/>
      <c r="D826" s="366"/>
      <c r="E826" s="367"/>
    </row>
    <row r="827" spans="1:5" ht="30.75" thickBot="1" x14ac:dyDescent="0.3">
      <c r="A827" s="64" t="s">
        <v>2</v>
      </c>
      <c r="B827" s="159" t="s">
        <v>3</v>
      </c>
      <c r="C827" s="231" t="s">
        <v>14</v>
      </c>
      <c r="D827" s="231" t="s">
        <v>4</v>
      </c>
      <c r="E827" s="232" t="s">
        <v>15</v>
      </c>
    </row>
    <row r="828" spans="1:5" ht="43.5" thickBot="1" x14ac:dyDescent="0.3">
      <c r="A828" s="318" t="s">
        <v>1092</v>
      </c>
      <c r="B828" s="319" t="s">
        <v>1093</v>
      </c>
      <c r="C828" s="320">
        <v>75731524</v>
      </c>
      <c r="D828" s="320">
        <v>77535155</v>
      </c>
      <c r="E828" s="321">
        <v>78132175</v>
      </c>
    </row>
    <row r="829" spans="1:5" ht="15.75" x14ac:dyDescent="0.25">
      <c r="A829" s="492" t="s">
        <v>5</v>
      </c>
      <c r="B829" s="493"/>
      <c r="C829" s="493"/>
      <c r="D829" s="493"/>
      <c r="E829" s="494"/>
    </row>
    <row r="830" spans="1:5" ht="27.75" x14ac:dyDescent="0.25">
      <c r="A830" s="236" t="s">
        <v>6</v>
      </c>
      <c r="B830" s="503"/>
      <c r="C830" s="513"/>
      <c r="D830" s="513"/>
      <c r="E830" s="504"/>
    </row>
    <row r="831" spans="1:5" ht="104.45" customHeight="1" x14ac:dyDescent="0.25">
      <c r="A831" s="236" t="s">
        <v>7</v>
      </c>
      <c r="B831" s="561" t="s">
        <v>1094</v>
      </c>
      <c r="C831" s="562"/>
      <c r="D831" s="562"/>
      <c r="E831" s="563"/>
    </row>
    <row r="832" spans="1:5" ht="29.25" x14ac:dyDescent="0.25">
      <c r="A832" s="236" t="s">
        <v>8</v>
      </c>
      <c r="B832" s="495" t="s">
        <v>1095</v>
      </c>
      <c r="C832" s="508"/>
      <c r="D832" s="508"/>
      <c r="E832" s="509"/>
    </row>
    <row r="833" spans="1:5" ht="21" customHeight="1" x14ac:dyDescent="0.25">
      <c r="A833" s="237" t="s">
        <v>9</v>
      </c>
      <c r="B833" s="495" t="s">
        <v>1095</v>
      </c>
      <c r="C833" s="508"/>
      <c r="D833" s="508"/>
      <c r="E833" s="509"/>
    </row>
    <row r="834" spans="1:5" ht="21" customHeight="1" x14ac:dyDescent="0.25">
      <c r="A834" s="15" t="s">
        <v>10</v>
      </c>
      <c r="B834" s="495">
        <v>0</v>
      </c>
      <c r="C834" s="508"/>
      <c r="D834" s="508"/>
      <c r="E834" s="509"/>
    </row>
    <row r="835" spans="1:5" ht="21" customHeight="1" x14ac:dyDescent="0.25">
      <c r="A835" s="237" t="s">
        <v>11</v>
      </c>
      <c r="B835" s="495">
        <v>2</v>
      </c>
      <c r="C835" s="508"/>
      <c r="D835" s="508"/>
      <c r="E835" s="509"/>
    </row>
    <row r="836" spans="1:5" ht="21" customHeight="1" x14ac:dyDescent="0.25">
      <c r="A836" s="237" t="s">
        <v>12</v>
      </c>
      <c r="B836" s="495">
        <v>7</v>
      </c>
      <c r="C836" s="508"/>
      <c r="D836" s="508"/>
      <c r="E836" s="509"/>
    </row>
    <row r="837" spans="1:5" ht="21" customHeight="1" thickBot="1" x14ac:dyDescent="0.3">
      <c r="A837" s="228" t="s">
        <v>41</v>
      </c>
      <c r="B837" s="631">
        <v>7</v>
      </c>
      <c r="C837" s="632"/>
      <c r="D837" s="632"/>
      <c r="E837" s="633"/>
    </row>
    <row r="838" spans="1:5" ht="15.75" thickBot="1" x14ac:dyDescent="0.3">
      <c r="A838" s="329"/>
      <c r="B838" s="330"/>
      <c r="C838" s="331"/>
      <c r="D838" s="331"/>
      <c r="E838" s="331"/>
    </row>
    <row r="839" spans="1:5" ht="30.75" thickBot="1" x14ac:dyDescent="0.3">
      <c r="A839" s="64" t="s">
        <v>2</v>
      </c>
      <c r="B839" s="159" t="s">
        <v>3</v>
      </c>
      <c r="C839" s="231" t="s">
        <v>14</v>
      </c>
      <c r="D839" s="231" t="s">
        <v>4</v>
      </c>
      <c r="E839" s="232" t="s">
        <v>15</v>
      </c>
    </row>
    <row r="840" spans="1:5" x14ac:dyDescent="0.25">
      <c r="A840" s="415" t="s">
        <v>1096</v>
      </c>
      <c r="B840" s="416" t="s">
        <v>1097</v>
      </c>
      <c r="C840" s="417">
        <f>C845</f>
        <v>35239132</v>
      </c>
      <c r="D840" s="417">
        <f t="shared" ref="D840:E840" si="0">D845</f>
        <v>36531238</v>
      </c>
      <c r="E840" s="418">
        <f t="shared" si="0"/>
        <v>36581878</v>
      </c>
    </row>
    <row r="841" spans="1:5" ht="27.75" x14ac:dyDescent="0.25">
      <c r="A841" s="236" t="s">
        <v>6</v>
      </c>
      <c r="B841" s="521"/>
      <c r="C841" s="521"/>
      <c r="D841" s="521"/>
      <c r="E841" s="522"/>
    </row>
    <row r="842" spans="1:5" ht="133.15" customHeight="1" x14ac:dyDescent="0.25">
      <c r="A842" s="236" t="s">
        <v>7</v>
      </c>
      <c r="B842" s="510" t="s">
        <v>1098</v>
      </c>
      <c r="C842" s="510"/>
      <c r="D842" s="510"/>
      <c r="E842" s="628"/>
    </row>
    <row r="843" spans="1:5" ht="15.75" thickBot="1" x14ac:dyDescent="0.3">
      <c r="A843" s="419"/>
      <c r="B843" s="420"/>
      <c r="C843" s="421"/>
      <c r="D843" s="421"/>
      <c r="E843" s="422"/>
    </row>
    <row r="844" spans="1:5" ht="30.75" thickBot="1" x14ac:dyDescent="0.3">
      <c r="A844" s="64" t="s">
        <v>2</v>
      </c>
      <c r="B844" s="159" t="s">
        <v>3</v>
      </c>
      <c r="C844" s="231" t="s">
        <v>14</v>
      </c>
      <c r="D844" s="231" t="s">
        <v>4</v>
      </c>
      <c r="E844" s="232" t="s">
        <v>15</v>
      </c>
    </row>
    <row r="845" spans="1:5" ht="29.25" thickBot="1" x14ac:dyDescent="0.3">
      <c r="A845" s="382" t="s">
        <v>732</v>
      </c>
      <c r="B845" s="383" t="s">
        <v>733</v>
      </c>
      <c r="C845" s="384">
        <f>SUM(C857:C905)</f>
        <v>35239132</v>
      </c>
      <c r="D845" s="384">
        <f t="shared" ref="D845:E845" si="1">SUM(D857:D905)</f>
        <v>36531238</v>
      </c>
      <c r="E845" s="384">
        <f t="shared" si="1"/>
        <v>36581878</v>
      </c>
    </row>
    <row r="846" spans="1:5" ht="15.75" x14ac:dyDescent="0.25">
      <c r="A846" s="492" t="s">
        <v>5</v>
      </c>
      <c r="B846" s="493"/>
      <c r="C846" s="493"/>
      <c r="D846" s="493"/>
      <c r="E846" s="494"/>
    </row>
    <row r="847" spans="1:5" ht="27.75" x14ac:dyDescent="0.25">
      <c r="A847" s="236" t="s">
        <v>6</v>
      </c>
      <c r="B847" s="521"/>
      <c r="C847" s="521"/>
      <c r="D847" s="521"/>
      <c r="E847" s="522"/>
    </row>
    <row r="848" spans="1:5" ht="57.6" customHeight="1" x14ac:dyDescent="0.25">
      <c r="A848" s="236" t="s">
        <v>7</v>
      </c>
      <c r="B848" s="510" t="s">
        <v>1099</v>
      </c>
      <c r="C848" s="510"/>
      <c r="D848" s="510"/>
      <c r="E848" s="628"/>
    </row>
    <row r="849" spans="1:5" ht="71.25" x14ac:dyDescent="0.25">
      <c r="A849" s="236" t="s">
        <v>8</v>
      </c>
      <c r="B849" s="298" t="s">
        <v>1100</v>
      </c>
      <c r="C849" s="298" t="s">
        <v>1101</v>
      </c>
      <c r="D849" s="561" t="s">
        <v>1102</v>
      </c>
      <c r="E849" s="563"/>
    </row>
    <row r="850" spans="1:5" ht="21" customHeight="1" x14ac:dyDescent="0.25">
      <c r="A850" s="237" t="s">
        <v>9</v>
      </c>
      <c r="B850" s="296" t="s">
        <v>58</v>
      </c>
      <c r="C850" s="296" t="s">
        <v>58</v>
      </c>
      <c r="D850" s="495" t="s">
        <v>58</v>
      </c>
      <c r="E850" s="509"/>
    </row>
    <row r="851" spans="1:5" ht="21" customHeight="1" x14ac:dyDescent="0.25">
      <c r="A851" s="15" t="s">
        <v>10</v>
      </c>
      <c r="B851" s="302">
        <v>52176</v>
      </c>
      <c r="C851" s="296">
        <v>50</v>
      </c>
      <c r="D851" s="579" t="s">
        <v>1103</v>
      </c>
      <c r="E851" s="509"/>
    </row>
    <row r="852" spans="1:5" ht="21" customHeight="1" x14ac:dyDescent="0.25">
      <c r="A852" s="237" t="s">
        <v>11</v>
      </c>
      <c r="B852" s="302">
        <v>55400</v>
      </c>
      <c r="C852" s="296">
        <v>100</v>
      </c>
      <c r="D852" s="579" t="s">
        <v>1103</v>
      </c>
      <c r="E852" s="509"/>
    </row>
    <row r="853" spans="1:5" ht="21" customHeight="1" x14ac:dyDescent="0.25">
      <c r="A853" s="237" t="s">
        <v>12</v>
      </c>
      <c r="B853" s="302">
        <v>55550</v>
      </c>
      <c r="C853" s="296">
        <v>100</v>
      </c>
      <c r="D853" s="579" t="s">
        <v>1104</v>
      </c>
      <c r="E853" s="509"/>
    </row>
    <row r="854" spans="1:5" ht="21" customHeight="1" thickBot="1" x14ac:dyDescent="0.3">
      <c r="A854" s="228" t="s">
        <v>41</v>
      </c>
      <c r="B854" s="304">
        <v>55630</v>
      </c>
      <c r="C854" s="307">
        <v>100</v>
      </c>
      <c r="D854" s="798" t="s">
        <v>1105</v>
      </c>
      <c r="E854" s="633"/>
    </row>
    <row r="855" spans="1:5" ht="15.75" thickBot="1" x14ac:dyDescent="0.3">
      <c r="A855" s="365"/>
      <c r="B855" s="366"/>
      <c r="C855" s="366"/>
      <c r="D855" s="366"/>
      <c r="E855" s="367"/>
    </row>
    <row r="856" spans="1:5" ht="30.75" thickBot="1" x14ac:dyDescent="0.3">
      <c r="A856" s="64" t="s">
        <v>2</v>
      </c>
      <c r="B856" s="159" t="s">
        <v>3</v>
      </c>
      <c r="C856" s="231" t="s">
        <v>14</v>
      </c>
      <c r="D856" s="231" t="s">
        <v>4</v>
      </c>
      <c r="E856" s="232" t="s">
        <v>15</v>
      </c>
    </row>
    <row r="857" spans="1:5" ht="86.25" thickBot="1" x14ac:dyDescent="0.3">
      <c r="A857" s="318" t="s">
        <v>1106</v>
      </c>
      <c r="B857" s="319" t="s">
        <v>1107</v>
      </c>
      <c r="C857" s="320">
        <v>779868</v>
      </c>
      <c r="D857" s="320">
        <v>795000</v>
      </c>
      <c r="E857" s="321">
        <v>800000</v>
      </c>
    </row>
    <row r="858" spans="1:5" ht="15.75" x14ac:dyDescent="0.25">
      <c r="A858" s="492" t="s">
        <v>5</v>
      </c>
      <c r="B858" s="493"/>
      <c r="C858" s="493"/>
      <c r="D858" s="493"/>
      <c r="E858" s="494"/>
    </row>
    <row r="859" spans="1:5" ht="27.75" x14ac:dyDescent="0.25">
      <c r="A859" s="236" t="s">
        <v>6</v>
      </c>
      <c r="B859" s="521"/>
      <c r="C859" s="521"/>
      <c r="D859" s="521"/>
      <c r="E859" s="522"/>
    </row>
    <row r="860" spans="1:5" ht="66" customHeight="1" x14ac:dyDescent="0.25">
      <c r="A860" s="236" t="s">
        <v>7</v>
      </c>
      <c r="B860" s="510" t="s">
        <v>1108</v>
      </c>
      <c r="C860" s="510"/>
      <c r="D860" s="510"/>
      <c r="E860" s="628"/>
    </row>
    <row r="861" spans="1:5" ht="29.25" x14ac:dyDescent="0.25">
      <c r="A861" s="236" t="s">
        <v>8</v>
      </c>
      <c r="B861" s="520" t="s">
        <v>1109</v>
      </c>
      <c r="C861" s="520"/>
      <c r="D861" s="520"/>
      <c r="E861" s="572"/>
    </row>
    <row r="862" spans="1:5" ht="21" customHeight="1" x14ac:dyDescent="0.25">
      <c r="A862" s="237" t="s">
        <v>9</v>
      </c>
      <c r="B862" s="520" t="s">
        <v>58</v>
      </c>
      <c r="C862" s="520"/>
      <c r="D862" s="520"/>
      <c r="E862" s="572"/>
    </row>
    <row r="863" spans="1:5" ht="21" customHeight="1" x14ac:dyDescent="0.25">
      <c r="A863" s="15" t="s">
        <v>10</v>
      </c>
      <c r="B863" s="624" t="s">
        <v>1110</v>
      </c>
      <c r="C863" s="520"/>
      <c r="D863" s="520"/>
      <c r="E863" s="572"/>
    </row>
    <row r="864" spans="1:5" ht="21" customHeight="1" x14ac:dyDescent="0.25">
      <c r="A864" s="237" t="s">
        <v>11</v>
      </c>
      <c r="B864" s="624" t="s">
        <v>1111</v>
      </c>
      <c r="C864" s="520"/>
      <c r="D864" s="520"/>
      <c r="E864" s="572"/>
    </row>
    <row r="865" spans="1:5" ht="21" customHeight="1" x14ac:dyDescent="0.25">
      <c r="A865" s="237" t="s">
        <v>12</v>
      </c>
      <c r="B865" s="624" t="s">
        <v>1112</v>
      </c>
      <c r="C865" s="520"/>
      <c r="D865" s="520"/>
      <c r="E865" s="572"/>
    </row>
    <row r="866" spans="1:5" ht="21" customHeight="1" thickBot="1" x14ac:dyDescent="0.3">
      <c r="A866" s="228" t="s">
        <v>41</v>
      </c>
      <c r="B866" s="636" t="s">
        <v>1113</v>
      </c>
      <c r="C866" s="644"/>
      <c r="D866" s="644"/>
      <c r="E866" s="645"/>
    </row>
    <row r="867" spans="1:5" ht="15.75" thickBot="1" x14ac:dyDescent="0.3">
      <c r="A867" s="365"/>
      <c r="B867" s="366"/>
      <c r="C867" s="366"/>
      <c r="D867" s="366"/>
      <c r="E867" s="367"/>
    </row>
    <row r="868" spans="1:5" ht="30.75" thickBot="1" x14ac:dyDescent="0.3">
      <c r="A868" s="64" t="s">
        <v>2</v>
      </c>
      <c r="B868" s="159" t="s">
        <v>3</v>
      </c>
      <c r="C868" s="231" t="s">
        <v>14</v>
      </c>
      <c r="D868" s="231" t="s">
        <v>4</v>
      </c>
      <c r="E868" s="232" t="s">
        <v>15</v>
      </c>
    </row>
    <row r="869" spans="1:5" ht="43.5" thickBot="1" x14ac:dyDescent="0.3">
      <c r="A869" s="318" t="s">
        <v>1114</v>
      </c>
      <c r="B869" s="319" t="s">
        <v>1115</v>
      </c>
      <c r="C869" s="320">
        <v>22578264</v>
      </c>
      <c r="D869" s="320">
        <v>23290238</v>
      </c>
      <c r="E869" s="321">
        <v>23335878</v>
      </c>
    </row>
    <row r="870" spans="1:5" ht="15.75" x14ac:dyDescent="0.25">
      <c r="A870" s="492" t="s">
        <v>5</v>
      </c>
      <c r="B870" s="493"/>
      <c r="C870" s="493"/>
      <c r="D870" s="493"/>
      <c r="E870" s="494"/>
    </row>
    <row r="871" spans="1:5" ht="27.75" x14ac:dyDescent="0.25">
      <c r="A871" s="236" t="s">
        <v>6</v>
      </c>
      <c r="B871" s="521"/>
      <c r="C871" s="521"/>
      <c r="D871" s="521"/>
      <c r="E871" s="522"/>
    </row>
    <row r="872" spans="1:5" ht="98.45" customHeight="1" x14ac:dyDescent="0.25">
      <c r="A872" s="236" t="s">
        <v>7</v>
      </c>
      <c r="B872" s="510" t="s">
        <v>1116</v>
      </c>
      <c r="C872" s="510"/>
      <c r="D872" s="510"/>
      <c r="E872" s="628"/>
    </row>
    <row r="873" spans="1:5" ht="29.25" x14ac:dyDescent="0.25">
      <c r="A873" s="236" t="s">
        <v>8</v>
      </c>
      <c r="B873" s="495" t="s">
        <v>86</v>
      </c>
      <c r="C873" s="508"/>
      <c r="D873" s="508"/>
      <c r="E873" s="509"/>
    </row>
    <row r="874" spans="1:5" ht="21" customHeight="1" x14ac:dyDescent="0.25">
      <c r="A874" s="237" t="s">
        <v>9</v>
      </c>
      <c r="B874" s="495" t="s">
        <v>86</v>
      </c>
      <c r="C874" s="508"/>
      <c r="D874" s="508"/>
      <c r="E874" s="509"/>
    </row>
    <row r="875" spans="1:5" ht="21" customHeight="1" x14ac:dyDescent="0.25">
      <c r="A875" s="15" t="s">
        <v>10</v>
      </c>
      <c r="B875" s="495" t="s">
        <v>86</v>
      </c>
      <c r="C875" s="508"/>
      <c r="D875" s="508"/>
      <c r="E875" s="509"/>
    </row>
    <row r="876" spans="1:5" ht="21" customHeight="1" x14ac:dyDescent="0.25">
      <c r="A876" s="237" t="s">
        <v>11</v>
      </c>
      <c r="B876" s="495" t="s">
        <v>86</v>
      </c>
      <c r="C876" s="508"/>
      <c r="D876" s="508"/>
      <c r="E876" s="509"/>
    </row>
    <row r="877" spans="1:5" ht="21" customHeight="1" x14ac:dyDescent="0.25">
      <c r="A877" s="237" t="s">
        <v>12</v>
      </c>
      <c r="B877" s="495" t="s">
        <v>86</v>
      </c>
      <c r="C877" s="508"/>
      <c r="D877" s="508"/>
      <c r="E877" s="509"/>
    </row>
    <row r="878" spans="1:5" ht="21" customHeight="1" thickBot="1" x14ac:dyDescent="0.3">
      <c r="A878" s="228" t="s">
        <v>41</v>
      </c>
      <c r="B878" s="631" t="s">
        <v>86</v>
      </c>
      <c r="C878" s="632"/>
      <c r="D878" s="632"/>
      <c r="E878" s="633"/>
    </row>
    <row r="879" spans="1:5" ht="15.75" thickBot="1" x14ac:dyDescent="0.3">
      <c r="A879" s="239"/>
      <c r="B879" s="330"/>
      <c r="C879" s="331"/>
      <c r="D879" s="331"/>
      <c r="E879" s="423"/>
    </row>
    <row r="880" spans="1:5" ht="30.75" thickBot="1" x14ac:dyDescent="0.3">
      <c r="A880" s="64" t="s">
        <v>2</v>
      </c>
      <c r="B880" s="159" t="s">
        <v>3</v>
      </c>
      <c r="C880" s="231" t="s">
        <v>14</v>
      </c>
      <c r="D880" s="231" t="s">
        <v>4</v>
      </c>
      <c r="E880" s="232" t="s">
        <v>15</v>
      </c>
    </row>
    <row r="881" spans="1:5" ht="43.5" thickBot="1" x14ac:dyDescent="0.3">
      <c r="A881" s="318" t="s">
        <v>1117</v>
      </c>
      <c r="B881" s="319" t="s">
        <v>1118</v>
      </c>
      <c r="C881" s="320">
        <v>1655000</v>
      </c>
      <c r="D881" s="320">
        <v>1655000</v>
      </c>
      <c r="E881" s="321">
        <v>1655000</v>
      </c>
    </row>
    <row r="882" spans="1:5" ht="15.75" x14ac:dyDescent="0.25">
      <c r="A882" s="492" t="s">
        <v>5</v>
      </c>
      <c r="B882" s="493"/>
      <c r="C882" s="493"/>
      <c r="D882" s="493"/>
      <c r="E882" s="494"/>
    </row>
    <row r="883" spans="1:5" ht="27.75" x14ac:dyDescent="0.25">
      <c r="A883" s="236" t="s">
        <v>6</v>
      </c>
      <c r="B883" s="521"/>
      <c r="C883" s="521"/>
      <c r="D883" s="521"/>
      <c r="E883" s="522"/>
    </row>
    <row r="884" spans="1:5" ht="54.75" x14ac:dyDescent="0.25">
      <c r="A884" s="236" t="s">
        <v>7</v>
      </c>
      <c r="B884" s="510" t="s">
        <v>1119</v>
      </c>
      <c r="C884" s="510"/>
      <c r="D884" s="510"/>
      <c r="E884" s="628"/>
    </row>
    <row r="885" spans="1:5" ht="29.25" x14ac:dyDescent="0.25">
      <c r="A885" s="236" t="s">
        <v>8</v>
      </c>
      <c r="B885" s="520" t="s">
        <v>1120</v>
      </c>
      <c r="C885" s="520"/>
      <c r="D885" s="520"/>
      <c r="E885" s="572"/>
    </row>
    <row r="886" spans="1:5" x14ac:dyDescent="0.25">
      <c r="A886" s="237" t="s">
        <v>9</v>
      </c>
      <c r="B886" s="520" t="s">
        <v>1121</v>
      </c>
      <c r="C886" s="520"/>
      <c r="D886" s="520"/>
      <c r="E886" s="572"/>
    </row>
    <row r="887" spans="1:5" ht="21" customHeight="1" x14ac:dyDescent="0.25">
      <c r="A887" s="15" t="s">
        <v>10</v>
      </c>
      <c r="B887" s="624" t="s">
        <v>484</v>
      </c>
      <c r="C887" s="520"/>
      <c r="D887" s="520"/>
      <c r="E887" s="572"/>
    </row>
    <row r="888" spans="1:5" ht="21" customHeight="1" x14ac:dyDescent="0.25">
      <c r="A888" s="237" t="s">
        <v>11</v>
      </c>
      <c r="B888" s="624" t="s">
        <v>1122</v>
      </c>
      <c r="C888" s="624"/>
      <c r="D888" s="624"/>
      <c r="E888" s="625"/>
    </row>
    <row r="889" spans="1:5" ht="21" customHeight="1" x14ac:dyDescent="0.25">
      <c r="A889" s="237" t="s">
        <v>12</v>
      </c>
      <c r="B889" s="624" t="s">
        <v>316</v>
      </c>
      <c r="C889" s="520"/>
      <c r="D889" s="520"/>
      <c r="E889" s="572"/>
    </row>
    <row r="890" spans="1:5" ht="21" customHeight="1" thickBot="1" x14ac:dyDescent="0.3">
      <c r="A890" s="228" t="s">
        <v>41</v>
      </c>
      <c r="B890" s="636" t="s">
        <v>120</v>
      </c>
      <c r="C890" s="644"/>
      <c r="D890" s="644"/>
      <c r="E890" s="645"/>
    </row>
    <row r="891" spans="1:5" ht="15.75" thickBot="1" x14ac:dyDescent="0.3">
      <c r="A891" s="365"/>
      <c r="B891" s="366"/>
      <c r="C891" s="366"/>
      <c r="D891" s="366"/>
      <c r="E891" s="367"/>
    </row>
    <row r="892" spans="1:5" ht="30.75" thickBot="1" x14ac:dyDescent="0.3">
      <c r="A892" s="64" t="s">
        <v>2</v>
      </c>
      <c r="B892" s="159" t="s">
        <v>3</v>
      </c>
      <c r="C892" s="231" t="s">
        <v>14</v>
      </c>
      <c r="D892" s="231" t="s">
        <v>4</v>
      </c>
      <c r="E892" s="232" t="s">
        <v>15</v>
      </c>
    </row>
    <row r="893" spans="1:5" ht="43.5" thickBot="1" x14ac:dyDescent="0.3">
      <c r="A893" s="318" t="s">
        <v>1123</v>
      </c>
      <c r="B893" s="319" t="s">
        <v>1124</v>
      </c>
      <c r="C893" s="320">
        <v>8030000</v>
      </c>
      <c r="D893" s="320">
        <v>8230000</v>
      </c>
      <c r="E893" s="321">
        <v>8230000</v>
      </c>
    </row>
    <row r="894" spans="1:5" ht="15.75" x14ac:dyDescent="0.25">
      <c r="A894" s="492" t="s">
        <v>5</v>
      </c>
      <c r="B894" s="493"/>
      <c r="C894" s="493"/>
      <c r="D894" s="493"/>
      <c r="E894" s="494"/>
    </row>
    <row r="895" spans="1:5" ht="27.75" x14ac:dyDescent="0.25">
      <c r="A895" s="236" t="s">
        <v>6</v>
      </c>
      <c r="B895" s="521"/>
      <c r="C895" s="521"/>
      <c r="D895" s="521"/>
      <c r="E895" s="522"/>
    </row>
    <row r="896" spans="1:5" ht="80.45" customHeight="1" x14ac:dyDescent="0.25">
      <c r="A896" s="236" t="s">
        <v>7</v>
      </c>
      <c r="B896" s="510" t="s">
        <v>1125</v>
      </c>
      <c r="C896" s="510"/>
      <c r="D896" s="510"/>
      <c r="E896" s="628"/>
    </row>
    <row r="897" spans="1:5" ht="42.75" x14ac:dyDescent="0.25">
      <c r="A897" s="236" t="s">
        <v>8</v>
      </c>
      <c r="B897" s="298" t="s">
        <v>1126</v>
      </c>
      <c r="C897" s="298" t="s">
        <v>1127</v>
      </c>
      <c r="D897" s="561" t="s">
        <v>1128</v>
      </c>
      <c r="E897" s="563"/>
    </row>
    <row r="898" spans="1:5" ht="21" customHeight="1" x14ac:dyDescent="0.25">
      <c r="A898" s="237" t="s">
        <v>9</v>
      </c>
      <c r="B898" s="296" t="s">
        <v>1121</v>
      </c>
      <c r="C898" s="296" t="s">
        <v>1121</v>
      </c>
      <c r="D898" s="495" t="s">
        <v>1121</v>
      </c>
      <c r="E898" s="509"/>
    </row>
    <row r="899" spans="1:5" ht="21" customHeight="1" x14ac:dyDescent="0.25">
      <c r="A899" s="15" t="s">
        <v>10</v>
      </c>
      <c r="B899" s="302" t="s">
        <v>1129</v>
      </c>
      <c r="C899" s="302" t="s">
        <v>1130</v>
      </c>
      <c r="D899" s="579" t="s">
        <v>1131</v>
      </c>
      <c r="E899" s="509"/>
    </row>
    <row r="900" spans="1:5" ht="21" customHeight="1" x14ac:dyDescent="0.25">
      <c r="A900" s="237" t="s">
        <v>11</v>
      </c>
      <c r="B900" s="302" t="s">
        <v>1103</v>
      </c>
      <c r="C900" s="302" t="s">
        <v>1132</v>
      </c>
      <c r="D900" s="579" t="s">
        <v>1133</v>
      </c>
      <c r="E900" s="509"/>
    </row>
    <row r="901" spans="1:5" ht="21" customHeight="1" x14ac:dyDescent="0.25">
      <c r="A901" s="237" t="s">
        <v>12</v>
      </c>
      <c r="B901" s="302" t="s">
        <v>1104</v>
      </c>
      <c r="C901" s="302" t="s">
        <v>1134</v>
      </c>
      <c r="D901" s="579" t="s">
        <v>1135</v>
      </c>
      <c r="E901" s="509"/>
    </row>
    <row r="902" spans="1:5" ht="21" customHeight="1" thickBot="1" x14ac:dyDescent="0.3">
      <c r="A902" s="228" t="s">
        <v>41</v>
      </c>
      <c r="B902" s="304" t="s">
        <v>1105</v>
      </c>
      <c r="C902" s="304" t="s">
        <v>1136</v>
      </c>
      <c r="D902" s="798" t="s">
        <v>1137</v>
      </c>
      <c r="E902" s="633"/>
    </row>
    <row r="903" spans="1:5" ht="15.75" thickBot="1" x14ac:dyDescent="0.3">
      <c r="A903" s="365"/>
      <c r="B903" s="413"/>
      <c r="C903" s="366"/>
      <c r="D903" s="386"/>
      <c r="E903" s="368"/>
    </row>
    <row r="904" spans="1:5" ht="30.75" thickBot="1" x14ac:dyDescent="0.3">
      <c r="A904" s="64" t="s">
        <v>2</v>
      </c>
      <c r="B904" s="159" t="s">
        <v>3</v>
      </c>
      <c r="C904" s="231" t="s">
        <v>14</v>
      </c>
      <c r="D904" s="231" t="s">
        <v>4</v>
      </c>
      <c r="E904" s="232" t="s">
        <v>15</v>
      </c>
    </row>
    <row r="905" spans="1:5" ht="72" thickBot="1" x14ac:dyDescent="0.3">
      <c r="A905" s="318" t="s">
        <v>1138</v>
      </c>
      <c r="B905" s="319" t="s">
        <v>1139</v>
      </c>
      <c r="C905" s="320">
        <v>2196000</v>
      </c>
      <c r="D905" s="320">
        <v>2561000</v>
      </c>
      <c r="E905" s="321">
        <v>2561000</v>
      </c>
    </row>
    <row r="906" spans="1:5" ht="15.75" x14ac:dyDescent="0.25">
      <c r="A906" s="492" t="s">
        <v>5</v>
      </c>
      <c r="B906" s="493"/>
      <c r="C906" s="493"/>
      <c r="D906" s="493"/>
      <c r="E906" s="494"/>
    </row>
    <row r="907" spans="1:5" ht="27.75" x14ac:dyDescent="0.25">
      <c r="A907" s="236" t="s">
        <v>6</v>
      </c>
      <c r="B907" s="521"/>
      <c r="C907" s="521"/>
      <c r="D907" s="521"/>
      <c r="E907" s="522"/>
    </row>
    <row r="908" spans="1:5" ht="165.6" customHeight="1" x14ac:dyDescent="0.25">
      <c r="A908" s="236" t="s">
        <v>7</v>
      </c>
      <c r="B908" s="510" t="s">
        <v>1140</v>
      </c>
      <c r="C908" s="510"/>
      <c r="D908" s="510"/>
      <c r="E908" s="628"/>
    </row>
    <row r="909" spans="1:5" ht="42" customHeight="1" x14ac:dyDescent="0.25">
      <c r="A909" s="236" t="s">
        <v>8</v>
      </c>
      <c r="B909" s="495" t="s">
        <v>1141</v>
      </c>
      <c r="C909" s="642"/>
      <c r="D909" s="495" t="s">
        <v>1142</v>
      </c>
      <c r="E909" s="509"/>
    </row>
    <row r="910" spans="1:5" ht="21" customHeight="1" x14ac:dyDescent="0.25">
      <c r="A910" s="237" t="s">
        <v>9</v>
      </c>
      <c r="B910" s="495" t="s">
        <v>58</v>
      </c>
      <c r="C910" s="642"/>
      <c r="D910" s="495" t="s">
        <v>461</v>
      </c>
      <c r="E910" s="509"/>
    </row>
    <row r="911" spans="1:5" ht="21" customHeight="1" x14ac:dyDescent="0.25">
      <c r="A911" s="15" t="s">
        <v>10</v>
      </c>
      <c r="B911" s="579" t="s">
        <v>446</v>
      </c>
      <c r="C911" s="642"/>
      <c r="D911" s="579" t="s">
        <v>1143</v>
      </c>
      <c r="E911" s="509"/>
    </row>
    <row r="912" spans="1:5" ht="21" customHeight="1" x14ac:dyDescent="0.25">
      <c r="A912" s="237" t="s">
        <v>11</v>
      </c>
      <c r="B912" s="579" t="s">
        <v>1144</v>
      </c>
      <c r="C912" s="642"/>
      <c r="D912" s="579" t="s">
        <v>1145</v>
      </c>
      <c r="E912" s="509"/>
    </row>
    <row r="913" spans="1:5" ht="21" customHeight="1" x14ac:dyDescent="0.25">
      <c r="A913" s="237" t="s">
        <v>12</v>
      </c>
      <c r="B913" s="579" t="s">
        <v>1088</v>
      </c>
      <c r="C913" s="642"/>
      <c r="D913" s="579" t="s">
        <v>1146</v>
      </c>
      <c r="E913" s="509"/>
    </row>
    <row r="914" spans="1:5" ht="21" customHeight="1" thickBot="1" x14ac:dyDescent="0.3">
      <c r="A914" s="228" t="s">
        <v>41</v>
      </c>
      <c r="B914" s="798" t="s">
        <v>1147</v>
      </c>
      <c r="C914" s="793"/>
      <c r="D914" s="798" t="s">
        <v>1148</v>
      </c>
      <c r="E914" s="633"/>
    </row>
    <row r="915" spans="1:5" ht="15.75" thickBot="1" x14ac:dyDescent="0.3">
      <c r="A915" s="365"/>
      <c r="B915" s="366"/>
      <c r="C915" s="366"/>
      <c r="D915" s="366"/>
      <c r="E915" s="367"/>
    </row>
    <row r="916" spans="1:5" ht="30.75" thickBot="1" x14ac:dyDescent="0.3">
      <c r="A916" s="64" t="s">
        <v>2</v>
      </c>
      <c r="B916" s="159" t="s">
        <v>3</v>
      </c>
      <c r="C916" s="231" t="s">
        <v>14</v>
      </c>
      <c r="D916" s="231" t="s">
        <v>4</v>
      </c>
      <c r="E916" s="232" t="s">
        <v>15</v>
      </c>
    </row>
    <row r="917" spans="1:5" ht="28.5" x14ac:dyDescent="0.25">
      <c r="A917" s="415" t="s">
        <v>1149</v>
      </c>
      <c r="B917" s="416" t="s">
        <v>1150</v>
      </c>
      <c r="C917" s="424">
        <v>43717763</v>
      </c>
      <c r="D917" s="424">
        <v>45664698</v>
      </c>
      <c r="E917" s="424">
        <v>46594638</v>
      </c>
    </row>
    <row r="918" spans="1:5" ht="55.5" thickBot="1" x14ac:dyDescent="0.3">
      <c r="A918" s="167" t="s">
        <v>7</v>
      </c>
      <c r="B918" s="801" t="s">
        <v>1151</v>
      </c>
      <c r="C918" s="801"/>
      <c r="D918" s="801"/>
      <c r="E918" s="802"/>
    </row>
    <row r="919" spans="1:5" x14ac:dyDescent="0.25">
      <c r="A919" s="425"/>
      <c r="B919" s="426"/>
      <c r="C919" s="426"/>
      <c r="D919" s="426"/>
      <c r="E919" s="427"/>
    </row>
    <row r="920" spans="1:5" ht="57" x14ac:dyDescent="0.25">
      <c r="A920" s="428" t="s">
        <v>8</v>
      </c>
      <c r="B920" s="296" t="s">
        <v>1152</v>
      </c>
      <c r="C920" s="296" t="s">
        <v>1152</v>
      </c>
      <c r="D920" s="296" t="s">
        <v>1152</v>
      </c>
      <c r="E920" s="296" t="s">
        <v>1153</v>
      </c>
    </row>
    <row r="921" spans="1:5" ht="21" customHeight="1" x14ac:dyDescent="0.25">
      <c r="A921" s="155" t="s">
        <v>9</v>
      </c>
      <c r="B921" s="296" t="s">
        <v>1154</v>
      </c>
      <c r="C921" s="296" t="s">
        <v>1155</v>
      </c>
      <c r="D921" s="296" t="s">
        <v>582</v>
      </c>
      <c r="E921" s="296" t="s">
        <v>21</v>
      </c>
    </row>
    <row r="922" spans="1:5" ht="21" customHeight="1" x14ac:dyDescent="0.25">
      <c r="A922" s="429" t="s">
        <v>10</v>
      </c>
      <c r="B922" s="302">
        <v>98</v>
      </c>
      <c r="C922" s="302">
        <v>20</v>
      </c>
      <c r="D922" s="302">
        <v>750</v>
      </c>
      <c r="E922" s="302">
        <v>0</v>
      </c>
    </row>
    <row r="923" spans="1:5" ht="28.5" x14ac:dyDescent="0.25">
      <c r="A923" s="237" t="s">
        <v>11</v>
      </c>
      <c r="B923" s="302">
        <v>98</v>
      </c>
      <c r="C923" s="302">
        <v>50</v>
      </c>
      <c r="D923" s="302" t="s">
        <v>1156</v>
      </c>
      <c r="E923" s="302">
        <v>40</v>
      </c>
    </row>
    <row r="924" spans="1:5" ht="28.5" x14ac:dyDescent="0.25">
      <c r="A924" s="237" t="s">
        <v>12</v>
      </c>
      <c r="B924" s="302">
        <v>98</v>
      </c>
      <c r="C924" s="302">
        <v>80</v>
      </c>
      <c r="D924" s="302" t="s">
        <v>1156</v>
      </c>
      <c r="E924" s="302">
        <v>80</v>
      </c>
    </row>
    <row r="925" spans="1:5" ht="29.25" thickBot="1" x14ac:dyDescent="0.3">
      <c r="A925" s="228" t="s">
        <v>41</v>
      </c>
      <c r="B925" s="304">
        <v>98</v>
      </c>
      <c r="C925" s="304">
        <v>90</v>
      </c>
      <c r="D925" s="304" t="s">
        <v>1156</v>
      </c>
      <c r="E925" s="304">
        <v>100</v>
      </c>
    </row>
    <row r="926" spans="1:5" ht="15.75" thickBot="1" x14ac:dyDescent="0.3">
      <c r="A926" s="365"/>
      <c r="B926" s="430"/>
      <c r="C926" s="391"/>
      <c r="D926" s="391"/>
      <c r="E926" s="330"/>
    </row>
    <row r="927" spans="1:5" ht="30.75" thickBot="1" x14ac:dyDescent="0.3">
      <c r="A927" s="64" t="s">
        <v>2</v>
      </c>
      <c r="B927" s="159" t="s">
        <v>3</v>
      </c>
      <c r="C927" s="231" t="s">
        <v>14</v>
      </c>
      <c r="D927" s="231" t="s">
        <v>4</v>
      </c>
      <c r="E927" s="232" t="s">
        <v>15</v>
      </c>
    </row>
    <row r="928" spans="1:5" ht="57.75" thickBot="1" x14ac:dyDescent="0.3">
      <c r="A928" s="318" t="s">
        <v>1157</v>
      </c>
      <c r="B928" s="319" t="s">
        <v>1158</v>
      </c>
      <c r="C928" s="320">
        <v>13261445</v>
      </c>
      <c r="D928" s="320">
        <v>13490614</v>
      </c>
      <c r="E928" s="321">
        <v>13506554</v>
      </c>
    </row>
    <row r="929" spans="1:5" ht="15.75" x14ac:dyDescent="0.25">
      <c r="A929" s="492" t="s">
        <v>5</v>
      </c>
      <c r="B929" s="493"/>
      <c r="C929" s="493"/>
      <c r="D929" s="493"/>
      <c r="E929" s="494"/>
    </row>
    <row r="930" spans="1:5" ht="102" customHeight="1" x14ac:dyDescent="0.25">
      <c r="A930" s="236" t="s">
        <v>7</v>
      </c>
      <c r="B930" s="510" t="s">
        <v>1159</v>
      </c>
      <c r="C930" s="510"/>
      <c r="D930" s="510"/>
      <c r="E930" s="628"/>
    </row>
    <row r="931" spans="1:5" ht="29.25" x14ac:dyDescent="0.25">
      <c r="A931" s="236" t="s">
        <v>8</v>
      </c>
      <c r="B931" s="520" t="s">
        <v>86</v>
      </c>
      <c r="C931" s="520"/>
      <c r="D931" s="520"/>
      <c r="E931" s="572"/>
    </row>
    <row r="932" spans="1:5" x14ac:dyDescent="0.25">
      <c r="A932" s="237" t="s">
        <v>9</v>
      </c>
      <c r="B932" s="520" t="s">
        <v>86</v>
      </c>
      <c r="C932" s="520"/>
      <c r="D932" s="520"/>
      <c r="E932" s="572"/>
    </row>
    <row r="933" spans="1:5" x14ac:dyDescent="0.25">
      <c r="A933" s="15" t="s">
        <v>10</v>
      </c>
      <c r="B933" s="520" t="s">
        <v>86</v>
      </c>
      <c r="C933" s="520"/>
      <c r="D933" s="520"/>
      <c r="E933" s="572"/>
    </row>
    <row r="934" spans="1:5" x14ac:dyDescent="0.25">
      <c r="A934" s="237" t="s">
        <v>11</v>
      </c>
      <c r="B934" s="520" t="s">
        <v>86</v>
      </c>
      <c r="C934" s="520"/>
      <c r="D934" s="520"/>
      <c r="E934" s="572"/>
    </row>
    <row r="935" spans="1:5" x14ac:dyDescent="0.25">
      <c r="A935" s="237" t="s">
        <v>12</v>
      </c>
      <c r="B935" s="520" t="s">
        <v>86</v>
      </c>
      <c r="C935" s="520"/>
      <c r="D935" s="520"/>
      <c r="E935" s="572"/>
    </row>
    <row r="936" spans="1:5" ht="15.75" thickBot="1" x14ac:dyDescent="0.3">
      <c r="A936" s="228" t="s">
        <v>41</v>
      </c>
      <c r="B936" s="520" t="s">
        <v>86</v>
      </c>
      <c r="C936" s="520"/>
      <c r="D936" s="520"/>
      <c r="E936" s="572"/>
    </row>
    <row r="937" spans="1:5" ht="15.75" thickBot="1" x14ac:dyDescent="0.3">
      <c r="A937" s="365"/>
      <c r="B937" s="413"/>
      <c r="C937" s="366"/>
      <c r="D937" s="366"/>
      <c r="E937" s="367"/>
    </row>
    <row r="938" spans="1:5" ht="30.75" thickBot="1" x14ac:dyDescent="0.3">
      <c r="A938" s="64" t="s">
        <v>2</v>
      </c>
      <c r="B938" s="159" t="s">
        <v>3</v>
      </c>
      <c r="C938" s="231" t="s">
        <v>14</v>
      </c>
      <c r="D938" s="231" t="s">
        <v>4</v>
      </c>
      <c r="E938" s="232" t="s">
        <v>15</v>
      </c>
    </row>
    <row r="939" spans="1:5" ht="72" thickBot="1" x14ac:dyDescent="0.3">
      <c r="A939" s="318" t="s">
        <v>1160</v>
      </c>
      <c r="B939" s="319" t="s">
        <v>1161</v>
      </c>
      <c r="C939" s="320">
        <v>3256400</v>
      </c>
      <c r="D939" s="320">
        <v>3306400</v>
      </c>
      <c r="E939" s="321">
        <v>3356400</v>
      </c>
    </row>
    <row r="940" spans="1:5" ht="15.75" x14ac:dyDescent="0.25">
      <c r="A940" s="492" t="s">
        <v>5</v>
      </c>
      <c r="B940" s="493"/>
      <c r="C940" s="493"/>
      <c r="D940" s="493"/>
      <c r="E940" s="494"/>
    </row>
    <row r="941" spans="1:5" ht="158.44999999999999" customHeight="1" x14ac:dyDescent="0.25">
      <c r="A941" s="236" t="s">
        <v>7</v>
      </c>
      <c r="B941" s="510" t="s">
        <v>1162</v>
      </c>
      <c r="C941" s="510"/>
      <c r="D941" s="510"/>
      <c r="E941" s="628"/>
    </row>
    <row r="942" spans="1:5" ht="29.25" x14ac:dyDescent="0.25">
      <c r="A942" s="236" t="s">
        <v>8</v>
      </c>
      <c r="B942" s="495" t="s">
        <v>1163</v>
      </c>
      <c r="C942" s="508"/>
      <c r="D942" s="508"/>
      <c r="E942" s="642"/>
    </row>
    <row r="943" spans="1:5" ht="21" customHeight="1" x14ac:dyDescent="0.25">
      <c r="A943" s="237" t="s">
        <v>9</v>
      </c>
      <c r="B943" s="495" t="s">
        <v>58</v>
      </c>
      <c r="C943" s="508"/>
      <c r="D943" s="508"/>
      <c r="E943" s="642"/>
    </row>
    <row r="944" spans="1:5" ht="21" customHeight="1" x14ac:dyDescent="0.25">
      <c r="A944" s="15" t="s">
        <v>10</v>
      </c>
      <c r="B944" s="495">
        <v>0</v>
      </c>
      <c r="C944" s="508"/>
      <c r="D944" s="508"/>
      <c r="E944" s="642"/>
    </row>
    <row r="945" spans="1:5" ht="21" customHeight="1" x14ac:dyDescent="0.25">
      <c r="A945" s="237" t="s">
        <v>11</v>
      </c>
      <c r="B945" s="579">
        <v>5</v>
      </c>
      <c r="C945" s="796"/>
      <c r="D945" s="796"/>
      <c r="E945" s="797"/>
    </row>
    <row r="946" spans="1:5" ht="21" customHeight="1" x14ac:dyDescent="0.25">
      <c r="A946" s="237" t="s">
        <v>12</v>
      </c>
      <c r="B946" s="579">
        <v>5</v>
      </c>
      <c r="C946" s="796"/>
      <c r="D946" s="796"/>
      <c r="E946" s="797"/>
    </row>
    <row r="947" spans="1:5" ht="21" customHeight="1" thickBot="1" x14ac:dyDescent="0.3">
      <c r="A947" s="228" t="s">
        <v>41</v>
      </c>
      <c r="B947" s="798">
        <v>5</v>
      </c>
      <c r="C947" s="799"/>
      <c r="D947" s="799"/>
      <c r="E947" s="800"/>
    </row>
    <row r="948" spans="1:5" ht="15.75" thickBot="1" x14ac:dyDescent="0.3">
      <c r="A948" s="329"/>
      <c r="B948" s="430"/>
      <c r="C948" s="391"/>
      <c r="D948" s="391"/>
      <c r="E948" s="330"/>
    </row>
    <row r="949" spans="1:5" ht="30.75" thickBot="1" x14ac:dyDescent="0.3">
      <c r="A949" s="64" t="s">
        <v>2</v>
      </c>
      <c r="B949" s="159" t="s">
        <v>3</v>
      </c>
      <c r="C949" s="231" t="s">
        <v>14</v>
      </c>
      <c r="D949" s="231" t="s">
        <v>4</v>
      </c>
      <c r="E949" s="232" t="s">
        <v>15</v>
      </c>
    </row>
    <row r="950" spans="1:5" ht="15.75" thickBot="1" x14ac:dyDescent="0.3">
      <c r="A950" s="318" t="s">
        <v>1164</v>
      </c>
      <c r="B950" s="319" t="s">
        <v>1165</v>
      </c>
      <c r="C950" s="320">
        <v>26043868</v>
      </c>
      <c r="D950" s="320">
        <v>27503634</v>
      </c>
      <c r="E950" s="321">
        <v>28357634</v>
      </c>
    </row>
    <row r="951" spans="1:5" ht="15.75" x14ac:dyDescent="0.25">
      <c r="A951" s="492" t="s">
        <v>5</v>
      </c>
      <c r="B951" s="493"/>
      <c r="C951" s="493"/>
      <c r="D951" s="493"/>
      <c r="E951" s="494"/>
    </row>
    <row r="952" spans="1:5" ht="151.15" customHeight="1" x14ac:dyDescent="0.25">
      <c r="A952" s="236" t="s">
        <v>7</v>
      </c>
      <c r="B952" s="510" t="s">
        <v>1166</v>
      </c>
      <c r="C952" s="510"/>
      <c r="D952" s="510"/>
      <c r="E952" s="628"/>
    </row>
    <row r="953" spans="1:5" ht="29.25" x14ac:dyDescent="0.25">
      <c r="A953" s="236" t="s">
        <v>8</v>
      </c>
      <c r="B953" s="520" t="s">
        <v>1167</v>
      </c>
      <c r="C953" s="520"/>
      <c r="D953" s="520"/>
      <c r="E953" s="572"/>
    </row>
    <row r="954" spans="1:5" ht="21" customHeight="1" x14ac:dyDescent="0.25">
      <c r="A954" s="237" t="s">
        <v>9</v>
      </c>
      <c r="B954" s="520" t="s">
        <v>1168</v>
      </c>
      <c r="C954" s="520"/>
      <c r="D954" s="520"/>
      <c r="E954" s="572"/>
    </row>
    <row r="955" spans="1:5" ht="21" customHeight="1" x14ac:dyDescent="0.25">
      <c r="A955" s="15" t="s">
        <v>10</v>
      </c>
      <c r="B955" s="624">
        <v>1</v>
      </c>
      <c r="C955" s="520"/>
      <c r="D955" s="520"/>
      <c r="E955" s="572"/>
    </row>
    <row r="956" spans="1:5" ht="21" customHeight="1" x14ac:dyDescent="0.25">
      <c r="A956" s="237" t="s">
        <v>11</v>
      </c>
      <c r="B956" s="624">
        <v>1</v>
      </c>
      <c r="C956" s="624"/>
      <c r="D956" s="624"/>
      <c r="E956" s="625"/>
    </row>
    <row r="957" spans="1:5" ht="21" customHeight="1" x14ac:dyDescent="0.25">
      <c r="A957" s="237" t="s">
        <v>12</v>
      </c>
      <c r="B957" s="624">
        <v>1</v>
      </c>
      <c r="C957" s="520"/>
      <c r="D957" s="520"/>
      <c r="E957" s="572"/>
    </row>
    <row r="958" spans="1:5" ht="21" customHeight="1" thickBot="1" x14ac:dyDescent="0.3">
      <c r="A958" s="228" t="s">
        <v>41</v>
      </c>
      <c r="B958" s="636">
        <v>1</v>
      </c>
      <c r="C958" s="644"/>
      <c r="D958" s="644"/>
      <c r="E958" s="645"/>
    </row>
    <row r="959" spans="1:5" ht="15.75" thickBot="1" x14ac:dyDescent="0.3">
      <c r="A959" s="365"/>
      <c r="B959" s="413"/>
      <c r="C959" s="366"/>
      <c r="D959" s="366"/>
      <c r="E959" s="367"/>
    </row>
    <row r="960" spans="1:5" ht="30.75" thickBot="1" x14ac:dyDescent="0.3">
      <c r="A960" s="64" t="s">
        <v>2</v>
      </c>
      <c r="B960" s="159" t="s">
        <v>3</v>
      </c>
      <c r="C960" s="231" t="s">
        <v>14</v>
      </c>
      <c r="D960" s="231" t="s">
        <v>4</v>
      </c>
      <c r="E960" s="232" t="s">
        <v>15</v>
      </c>
    </row>
    <row r="961" spans="1:5" ht="29.25" thickBot="1" x14ac:dyDescent="0.3">
      <c r="A961" s="318" t="s">
        <v>1169</v>
      </c>
      <c r="B961" s="319" t="s">
        <v>1170</v>
      </c>
      <c r="C961" s="380">
        <v>1156050</v>
      </c>
      <c r="D961" s="380">
        <v>1364050</v>
      </c>
      <c r="E961" s="381">
        <v>1374050</v>
      </c>
    </row>
    <row r="962" spans="1:5" ht="15.75" x14ac:dyDescent="0.25">
      <c r="A962" s="492" t="s">
        <v>5</v>
      </c>
      <c r="B962" s="493"/>
      <c r="C962" s="493"/>
      <c r="D962" s="493"/>
      <c r="E962" s="494"/>
    </row>
    <row r="963" spans="1:5" ht="49.15" customHeight="1" x14ac:dyDescent="0.25">
      <c r="A963" s="236" t="s">
        <v>7</v>
      </c>
      <c r="B963" s="510" t="s">
        <v>1171</v>
      </c>
      <c r="C963" s="510"/>
      <c r="D963" s="510"/>
      <c r="E963" s="628"/>
    </row>
    <row r="964" spans="1:5" ht="29.25" x14ac:dyDescent="0.25">
      <c r="A964" s="236" t="s">
        <v>8</v>
      </c>
      <c r="B964" s="520" t="s">
        <v>1172</v>
      </c>
      <c r="C964" s="520"/>
      <c r="D964" s="520"/>
      <c r="E964" s="572"/>
    </row>
    <row r="965" spans="1:5" ht="21" customHeight="1" x14ac:dyDescent="0.25">
      <c r="A965" s="237" t="s">
        <v>9</v>
      </c>
      <c r="B965" s="520" t="s">
        <v>1173</v>
      </c>
      <c r="C965" s="520"/>
      <c r="D965" s="520"/>
      <c r="E965" s="572"/>
    </row>
    <row r="966" spans="1:5" ht="21" customHeight="1" x14ac:dyDescent="0.25">
      <c r="A966" s="15" t="s">
        <v>10</v>
      </c>
      <c r="B966" s="624">
        <v>1</v>
      </c>
      <c r="C966" s="520"/>
      <c r="D966" s="520"/>
      <c r="E966" s="572"/>
    </row>
    <row r="967" spans="1:5" ht="21" customHeight="1" x14ac:dyDescent="0.25">
      <c r="A967" s="237" t="s">
        <v>11</v>
      </c>
      <c r="B967" s="624">
        <v>1</v>
      </c>
      <c r="C967" s="624"/>
      <c r="D967" s="624"/>
      <c r="E967" s="625"/>
    </row>
    <row r="968" spans="1:5" ht="21" customHeight="1" x14ac:dyDescent="0.25">
      <c r="A968" s="237" t="s">
        <v>12</v>
      </c>
      <c r="B968" s="624">
        <v>1</v>
      </c>
      <c r="C968" s="520"/>
      <c r="D968" s="520"/>
      <c r="E968" s="572"/>
    </row>
    <row r="969" spans="1:5" ht="21" customHeight="1" thickBot="1" x14ac:dyDescent="0.3">
      <c r="A969" s="228" t="s">
        <v>41</v>
      </c>
      <c r="B969" s="636">
        <v>1</v>
      </c>
      <c r="C969" s="644"/>
      <c r="D969" s="644"/>
      <c r="E969" s="645"/>
    </row>
    <row r="970" spans="1:5" ht="15.75" thickBot="1" x14ac:dyDescent="0.3">
      <c r="A970" s="358"/>
      <c r="B970" s="431"/>
      <c r="C970" s="359"/>
      <c r="D970" s="359"/>
      <c r="E970" s="360"/>
    </row>
    <row r="971" spans="1:5" ht="30.75" thickBot="1" x14ac:dyDescent="0.3">
      <c r="A971" s="60" t="s">
        <v>2</v>
      </c>
      <c r="B971" s="432" t="s">
        <v>3</v>
      </c>
      <c r="C971" s="231" t="s">
        <v>14</v>
      </c>
      <c r="D971" s="231" t="s">
        <v>4</v>
      </c>
      <c r="E971" s="232" t="s">
        <v>15</v>
      </c>
    </row>
    <row r="972" spans="1:5" ht="28.5" x14ac:dyDescent="0.25">
      <c r="A972" s="433" t="s">
        <v>1174</v>
      </c>
      <c r="B972" s="434" t="s">
        <v>1175</v>
      </c>
      <c r="C972" s="435">
        <f>C973</f>
        <v>62172509</v>
      </c>
      <c r="D972" s="435">
        <f t="shared" ref="D972:E972" si="2">D973</f>
        <v>47117906.5</v>
      </c>
      <c r="E972" s="436">
        <f t="shared" si="2"/>
        <v>33120475.5</v>
      </c>
    </row>
    <row r="973" spans="1:5" ht="29.25" thickBot="1" x14ac:dyDescent="0.3">
      <c r="A973" s="437" t="s">
        <v>732</v>
      </c>
      <c r="B973" s="438" t="s">
        <v>733</v>
      </c>
      <c r="C973" s="439">
        <f>C984+C995+C1006+C1017+C1028+C1039+C1050+C1061</f>
        <v>62172509</v>
      </c>
      <c r="D973" s="439">
        <f t="shared" ref="D973:E973" si="3">D984+D995+D1006+D1017+D1028+D1039+D1050+D1061</f>
        <v>47117906.5</v>
      </c>
      <c r="E973" s="439">
        <f t="shared" si="3"/>
        <v>33120475.5</v>
      </c>
    </row>
    <row r="974" spans="1:5" ht="15.75" x14ac:dyDescent="0.25">
      <c r="A974" s="492" t="s">
        <v>5</v>
      </c>
      <c r="B974" s="493"/>
      <c r="C974" s="493"/>
      <c r="D974" s="493"/>
      <c r="E974" s="494"/>
    </row>
    <row r="975" spans="1:5" ht="54.75" x14ac:dyDescent="0.25">
      <c r="A975" s="236" t="s">
        <v>7</v>
      </c>
      <c r="B975" s="510" t="s">
        <v>1176</v>
      </c>
      <c r="C975" s="510"/>
      <c r="D975" s="510"/>
      <c r="E975" s="628"/>
    </row>
    <row r="976" spans="1:5" ht="29.25" x14ac:dyDescent="0.25">
      <c r="A976" s="236" t="s">
        <v>8</v>
      </c>
      <c r="B976" s="520" t="s">
        <v>1177</v>
      </c>
      <c r="C976" s="520"/>
      <c r="D976" s="520"/>
      <c r="E976" s="572"/>
    </row>
    <row r="977" spans="1:5" ht="21" customHeight="1" x14ac:dyDescent="0.25">
      <c r="A977" s="237" t="s">
        <v>9</v>
      </c>
      <c r="B977" s="520" t="s">
        <v>58</v>
      </c>
      <c r="C977" s="520"/>
      <c r="D977" s="520"/>
      <c r="E977" s="572"/>
    </row>
    <row r="978" spans="1:5" ht="21" customHeight="1" x14ac:dyDescent="0.25">
      <c r="A978" s="15" t="s">
        <v>10</v>
      </c>
      <c r="B978" s="520">
        <v>253</v>
      </c>
      <c r="C978" s="520"/>
      <c r="D978" s="520"/>
      <c r="E978" s="572"/>
    </row>
    <row r="979" spans="1:5" ht="21" customHeight="1" x14ac:dyDescent="0.25">
      <c r="A979" s="237" t="s">
        <v>11</v>
      </c>
      <c r="B979" s="520">
        <v>270</v>
      </c>
      <c r="C979" s="520"/>
      <c r="D979" s="520"/>
      <c r="E979" s="572"/>
    </row>
    <row r="980" spans="1:5" ht="21" customHeight="1" x14ac:dyDescent="0.25">
      <c r="A980" s="237" t="s">
        <v>12</v>
      </c>
      <c r="B980" s="520">
        <v>280</v>
      </c>
      <c r="C980" s="520"/>
      <c r="D980" s="520"/>
      <c r="E980" s="572"/>
    </row>
    <row r="981" spans="1:5" ht="21" customHeight="1" thickBot="1" x14ac:dyDescent="0.3">
      <c r="A981" s="228" t="s">
        <v>41</v>
      </c>
      <c r="B981" s="644">
        <v>290</v>
      </c>
      <c r="C981" s="644"/>
      <c r="D981" s="644"/>
      <c r="E981" s="645"/>
    </row>
    <row r="982" spans="1:5" ht="15.75" thickBot="1" x14ac:dyDescent="0.3">
      <c r="A982" s="358"/>
      <c r="B982" s="359"/>
      <c r="C982" s="359"/>
      <c r="D982" s="359"/>
      <c r="E982" s="360"/>
    </row>
    <row r="983" spans="1:5" ht="30.75" thickBot="1" x14ac:dyDescent="0.3">
      <c r="A983" s="229" t="s">
        <v>2</v>
      </c>
      <c r="B983" s="230" t="s">
        <v>3</v>
      </c>
      <c r="C983" s="231" t="s">
        <v>14</v>
      </c>
      <c r="D983" s="231" t="s">
        <v>4</v>
      </c>
      <c r="E983" s="232" t="s">
        <v>15</v>
      </c>
    </row>
    <row r="984" spans="1:5" ht="43.5" thickBot="1" x14ac:dyDescent="0.3">
      <c r="A984" s="318" t="s">
        <v>1178</v>
      </c>
      <c r="B984" s="319" t="s">
        <v>1179</v>
      </c>
      <c r="C984" s="320">
        <v>554593</v>
      </c>
      <c r="D984" s="320">
        <v>624290</v>
      </c>
      <c r="E984" s="321">
        <v>628757</v>
      </c>
    </row>
    <row r="985" spans="1:5" ht="15.75" x14ac:dyDescent="0.25">
      <c r="A985" s="492" t="s">
        <v>5</v>
      </c>
      <c r="B985" s="493"/>
      <c r="C985" s="493"/>
      <c r="D985" s="493"/>
      <c r="E985" s="494"/>
    </row>
    <row r="986" spans="1:5" ht="75.599999999999994" customHeight="1" x14ac:dyDescent="0.25">
      <c r="A986" s="236" t="s">
        <v>7</v>
      </c>
      <c r="B986" s="510" t="s">
        <v>1180</v>
      </c>
      <c r="C986" s="510"/>
      <c r="D986" s="510"/>
      <c r="E986" s="628"/>
    </row>
    <row r="987" spans="1:5" ht="29.25" x14ac:dyDescent="0.25">
      <c r="A987" s="236" t="s">
        <v>8</v>
      </c>
      <c r="B987" s="520" t="s">
        <v>86</v>
      </c>
      <c r="C987" s="520"/>
      <c r="D987" s="520"/>
      <c r="E987" s="572"/>
    </row>
    <row r="988" spans="1:5" x14ac:dyDescent="0.25">
      <c r="A988" s="237" t="s">
        <v>9</v>
      </c>
      <c r="B988" s="520" t="s">
        <v>86</v>
      </c>
      <c r="C988" s="520"/>
      <c r="D988" s="520"/>
      <c r="E988" s="572"/>
    </row>
    <row r="989" spans="1:5" x14ac:dyDescent="0.25">
      <c r="A989" s="15" t="s">
        <v>10</v>
      </c>
      <c r="B989" s="520" t="s">
        <v>86</v>
      </c>
      <c r="C989" s="520"/>
      <c r="D989" s="520"/>
      <c r="E989" s="572"/>
    </row>
    <row r="990" spans="1:5" x14ac:dyDescent="0.25">
      <c r="A990" s="237" t="s">
        <v>11</v>
      </c>
      <c r="B990" s="520" t="s">
        <v>86</v>
      </c>
      <c r="C990" s="520"/>
      <c r="D990" s="520"/>
      <c r="E990" s="572"/>
    </row>
    <row r="991" spans="1:5" x14ac:dyDescent="0.25">
      <c r="A991" s="237" t="s">
        <v>12</v>
      </c>
      <c r="B991" s="520" t="s">
        <v>86</v>
      </c>
      <c r="C991" s="520"/>
      <c r="D991" s="520"/>
      <c r="E991" s="572"/>
    </row>
    <row r="992" spans="1:5" ht="15.75" thickBot="1" x14ac:dyDescent="0.3">
      <c r="A992" s="228" t="s">
        <v>41</v>
      </c>
      <c r="B992" s="644" t="s">
        <v>86</v>
      </c>
      <c r="C992" s="644"/>
      <c r="D992" s="644"/>
      <c r="E992" s="645"/>
    </row>
    <row r="993" spans="1:5" ht="15.75" thickBot="1" x14ac:dyDescent="0.3">
      <c r="A993" s="358"/>
      <c r="B993" s="359"/>
      <c r="C993" s="359"/>
      <c r="D993" s="359"/>
      <c r="E993" s="360"/>
    </row>
    <row r="994" spans="1:5" ht="30.75" thickBot="1" x14ac:dyDescent="0.3">
      <c r="A994" s="229" t="s">
        <v>2</v>
      </c>
      <c r="B994" s="230" t="s">
        <v>3</v>
      </c>
      <c r="C994" s="231" t="s">
        <v>14</v>
      </c>
      <c r="D994" s="231" t="s">
        <v>4</v>
      </c>
      <c r="E994" s="232" t="s">
        <v>15</v>
      </c>
    </row>
    <row r="995" spans="1:5" ht="21" customHeight="1" thickBot="1" x14ac:dyDescent="0.3">
      <c r="A995" s="318" t="s">
        <v>1181</v>
      </c>
      <c r="B995" s="319" t="s">
        <v>1182</v>
      </c>
      <c r="C995" s="320">
        <v>305174</v>
      </c>
      <c r="D995" s="320">
        <v>306688</v>
      </c>
      <c r="E995" s="321">
        <v>307283</v>
      </c>
    </row>
    <row r="996" spans="1:5" ht="15.75" x14ac:dyDescent="0.25">
      <c r="A996" s="492" t="s">
        <v>5</v>
      </c>
      <c r="B996" s="493"/>
      <c r="C996" s="493"/>
      <c r="D996" s="493"/>
      <c r="E996" s="494"/>
    </row>
    <row r="997" spans="1:5" ht="109.15" customHeight="1" x14ac:dyDescent="0.25">
      <c r="A997" s="236" t="s">
        <v>7</v>
      </c>
      <c r="B997" s="510" t="s">
        <v>1183</v>
      </c>
      <c r="C997" s="510"/>
      <c r="D997" s="510"/>
      <c r="E997" s="628"/>
    </row>
    <row r="998" spans="1:5" ht="29.25" x14ac:dyDescent="0.25">
      <c r="A998" s="236" t="s">
        <v>8</v>
      </c>
      <c r="B998" s="520" t="s">
        <v>1184</v>
      </c>
      <c r="C998" s="520"/>
      <c r="D998" s="520"/>
      <c r="E998" s="572"/>
    </row>
    <row r="999" spans="1:5" ht="21" customHeight="1" x14ac:dyDescent="0.25">
      <c r="A999" s="237" t="s">
        <v>9</v>
      </c>
      <c r="B999" s="520" t="s">
        <v>58</v>
      </c>
      <c r="C999" s="520"/>
      <c r="D999" s="520"/>
      <c r="E999" s="572"/>
    </row>
    <row r="1000" spans="1:5" ht="21" customHeight="1" x14ac:dyDescent="0.25">
      <c r="A1000" s="15" t="s">
        <v>10</v>
      </c>
      <c r="B1000" s="520" t="s">
        <v>492</v>
      </c>
      <c r="C1000" s="520"/>
      <c r="D1000" s="520"/>
      <c r="E1000" s="572"/>
    </row>
    <row r="1001" spans="1:5" ht="21" customHeight="1" x14ac:dyDescent="0.25">
      <c r="A1001" s="237" t="s">
        <v>11</v>
      </c>
      <c r="B1001" s="520" t="s">
        <v>494</v>
      </c>
      <c r="C1001" s="520"/>
      <c r="D1001" s="520"/>
      <c r="E1001" s="572"/>
    </row>
    <row r="1002" spans="1:5" ht="21" customHeight="1" x14ac:dyDescent="0.25">
      <c r="A1002" s="237" t="s">
        <v>12</v>
      </c>
      <c r="B1002" s="520" t="s">
        <v>1053</v>
      </c>
      <c r="C1002" s="520"/>
      <c r="D1002" s="520"/>
      <c r="E1002" s="572"/>
    </row>
    <row r="1003" spans="1:5" ht="21" customHeight="1" thickBot="1" x14ac:dyDescent="0.3">
      <c r="A1003" s="228" t="s">
        <v>41</v>
      </c>
      <c r="B1003" s="644" t="s">
        <v>1185</v>
      </c>
      <c r="C1003" s="644"/>
      <c r="D1003" s="644"/>
      <c r="E1003" s="645"/>
    </row>
    <row r="1004" spans="1:5" ht="15.75" thickBot="1" x14ac:dyDescent="0.3">
      <c r="A1004" s="365"/>
      <c r="B1004" s="366"/>
      <c r="C1004" s="366"/>
      <c r="D1004" s="366"/>
      <c r="E1004" s="367"/>
    </row>
    <row r="1005" spans="1:5" ht="30.75" thickBot="1" x14ac:dyDescent="0.3">
      <c r="A1005" s="229" t="s">
        <v>2</v>
      </c>
      <c r="B1005" s="230" t="s">
        <v>3</v>
      </c>
      <c r="C1005" s="231" t="s">
        <v>14</v>
      </c>
      <c r="D1005" s="231" t="s">
        <v>4</v>
      </c>
      <c r="E1005" s="232" t="s">
        <v>15</v>
      </c>
    </row>
    <row r="1006" spans="1:5" ht="21" customHeight="1" thickBot="1" x14ac:dyDescent="0.3">
      <c r="A1006" s="318" t="s">
        <v>1186</v>
      </c>
      <c r="B1006" s="319" t="s">
        <v>1187</v>
      </c>
      <c r="C1006" s="320">
        <v>171750</v>
      </c>
      <c r="D1006" s="320">
        <v>172607.5</v>
      </c>
      <c r="E1006" s="321">
        <v>172944</v>
      </c>
    </row>
    <row r="1007" spans="1:5" ht="15.75" x14ac:dyDescent="0.25">
      <c r="A1007" s="492" t="s">
        <v>5</v>
      </c>
      <c r="B1007" s="493"/>
      <c r="C1007" s="493"/>
      <c r="D1007" s="493"/>
      <c r="E1007" s="494"/>
    </row>
    <row r="1008" spans="1:5" ht="126" customHeight="1" x14ac:dyDescent="0.25">
      <c r="A1008" s="236" t="s">
        <v>7</v>
      </c>
      <c r="B1008" s="510" t="s">
        <v>1188</v>
      </c>
      <c r="C1008" s="510"/>
      <c r="D1008" s="510"/>
      <c r="E1008" s="628"/>
    </row>
    <row r="1009" spans="1:5" ht="29.25" x14ac:dyDescent="0.25">
      <c r="A1009" s="236" t="s">
        <v>8</v>
      </c>
      <c r="B1009" s="520" t="s">
        <v>1189</v>
      </c>
      <c r="C1009" s="520"/>
      <c r="D1009" s="520"/>
      <c r="E1009" s="572"/>
    </row>
    <row r="1010" spans="1:5" ht="21" customHeight="1" x14ac:dyDescent="0.25">
      <c r="A1010" s="237" t="s">
        <v>9</v>
      </c>
      <c r="B1010" s="520" t="s">
        <v>58</v>
      </c>
      <c r="C1010" s="520"/>
      <c r="D1010" s="520"/>
      <c r="E1010" s="572"/>
    </row>
    <row r="1011" spans="1:5" ht="21" customHeight="1" x14ac:dyDescent="0.25">
      <c r="A1011" s="15" t="s">
        <v>10</v>
      </c>
      <c r="B1011" s="624" t="s">
        <v>1190</v>
      </c>
      <c r="C1011" s="520"/>
      <c r="D1011" s="520"/>
      <c r="E1011" s="572"/>
    </row>
    <row r="1012" spans="1:5" ht="21" customHeight="1" x14ac:dyDescent="0.25">
      <c r="A1012" s="237" t="s">
        <v>11</v>
      </c>
      <c r="B1012" s="624" t="s">
        <v>1191</v>
      </c>
      <c r="C1012" s="520"/>
      <c r="D1012" s="520"/>
      <c r="E1012" s="572"/>
    </row>
    <row r="1013" spans="1:5" ht="21" customHeight="1" x14ac:dyDescent="0.25">
      <c r="A1013" s="237" t="s">
        <v>12</v>
      </c>
      <c r="B1013" s="624" t="s">
        <v>1192</v>
      </c>
      <c r="C1013" s="520"/>
      <c r="D1013" s="520"/>
      <c r="E1013" s="572"/>
    </row>
    <row r="1014" spans="1:5" ht="21" customHeight="1" thickBot="1" x14ac:dyDescent="0.3">
      <c r="A1014" s="228" t="s">
        <v>41</v>
      </c>
      <c r="B1014" s="636" t="s">
        <v>1193</v>
      </c>
      <c r="C1014" s="644"/>
      <c r="D1014" s="644"/>
      <c r="E1014" s="645"/>
    </row>
    <row r="1015" spans="1:5" ht="15.75" thickBot="1" x14ac:dyDescent="0.3">
      <c r="A1015" s="365"/>
      <c r="B1015" s="413"/>
      <c r="C1015" s="366"/>
      <c r="D1015" s="366"/>
      <c r="E1015" s="367"/>
    </row>
    <row r="1016" spans="1:5" ht="30.75" thickBot="1" x14ac:dyDescent="0.3">
      <c r="A1016" s="229" t="s">
        <v>2</v>
      </c>
      <c r="B1016" s="230" t="s">
        <v>3</v>
      </c>
      <c r="C1016" s="231" t="s">
        <v>14</v>
      </c>
      <c r="D1016" s="231" t="s">
        <v>4</v>
      </c>
      <c r="E1016" s="232" t="s">
        <v>15</v>
      </c>
    </row>
    <row r="1017" spans="1:5" ht="15.75" thickBot="1" x14ac:dyDescent="0.3">
      <c r="A1017" s="318" t="s">
        <v>1194</v>
      </c>
      <c r="B1017" s="319" t="s">
        <v>1195</v>
      </c>
      <c r="C1017" s="320">
        <v>1085963</v>
      </c>
      <c r="D1017" s="320">
        <v>1089702</v>
      </c>
      <c r="E1017" s="321">
        <v>1091171</v>
      </c>
    </row>
    <row r="1018" spans="1:5" ht="15.75" x14ac:dyDescent="0.25">
      <c r="A1018" s="492" t="s">
        <v>5</v>
      </c>
      <c r="B1018" s="493"/>
      <c r="C1018" s="493"/>
      <c r="D1018" s="493"/>
      <c r="E1018" s="494"/>
    </row>
    <row r="1019" spans="1:5" ht="157.15" customHeight="1" x14ac:dyDescent="0.25">
      <c r="A1019" s="236" t="s">
        <v>7</v>
      </c>
      <c r="B1019" s="510" t="s">
        <v>1196</v>
      </c>
      <c r="C1019" s="510"/>
      <c r="D1019" s="510"/>
      <c r="E1019" s="628"/>
    </row>
    <row r="1020" spans="1:5" ht="29.25" x14ac:dyDescent="0.25">
      <c r="A1020" s="236" t="s">
        <v>8</v>
      </c>
      <c r="B1020" s="520" t="s">
        <v>1197</v>
      </c>
      <c r="C1020" s="520"/>
      <c r="D1020" s="520"/>
      <c r="E1020" s="572"/>
    </row>
    <row r="1021" spans="1:5" ht="21" customHeight="1" x14ac:dyDescent="0.25">
      <c r="A1021" s="237" t="s">
        <v>9</v>
      </c>
      <c r="B1021" s="520" t="s">
        <v>21</v>
      </c>
      <c r="C1021" s="520"/>
      <c r="D1021" s="520"/>
      <c r="E1021" s="572"/>
    </row>
    <row r="1022" spans="1:5" ht="21" customHeight="1" x14ac:dyDescent="0.25">
      <c r="A1022" s="15" t="s">
        <v>10</v>
      </c>
      <c r="B1022" s="520">
        <v>100</v>
      </c>
      <c r="C1022" s="520"/>
      <c r="D1022" s="520"/>
      <c r="E1022" s="572"/>
    </row>
    <row r="1023" spans="1:5" ht="21" customHeight="1" x14ac:dyDescent="0.25">
      <c r="A1023" s="237" t="s">
        <v>11</v>
      </c>
      <c r="B1023" s="520">
        <v>100</v>
      </c>
      <c r="C1023" s="520"/>
      <c r="D1023" s="520"/>
      <c r="E1023" s="572"/>
    </row>
    <row r="1024" spans="1:5" ht="21" customHeight="1" x14ac:dyDescent="0.25">
      <c r="A1024" s="237" t="s">
        <v>12</v>
      </c>
      <c r="B1024" s="520">
        <v>100</v>
      </c>
      <c r="C1024" s="520"/>
      <c r="D1024" s="520"/>
      <c r="E1024" s="572"/>
    </row>
    <row r="1025" spans="1:5" ht="21" customHeight="1" thickBot="1" x14ac:dyDescent="0.3">
      <c r="A1025" s="228" t="s">
        <v>41</v>
      </c>
      <c r="B1025" s="644">
        <v>100</v>
      </c>
      <c r="C1025" s="644"/>
      <c r="D1025" s="644"/>
      <c r="E1025" s="645"/>
    </row>
    <row r="1026" spans="1:5" ht="15.75" thickBot="1" x14ac:dyDescent="0.3">
      <c r="A1026" s="365"/>
      <c r="B1026" s="366"/>
      <c r="C1026" s="366"/>
      <c r="D1026" s="366"/>
      <c r="E1026" s="367"/>
    </row>
    <row r="1027" spans="1:5" ht="30.75" thickBot="1" x14ac:dyDescent="0.3">
      <c r="A1027" s="229" t="s">
        <v>2</v>
      </c>
      <c r="B1027" s="230" t="s">
        <v>3</v>
      </c>
      <c r="C1027" s="231" t="s">
        <v>14</v>
      </c>
      <c r="D1027" s="231" t="s">
        <v>4</v>
      </c>
      <c r="E1027" s="232" t="s">
        <v>15</v>
      </c>
    </row>
    <row r="1028" spans="1:5" ht="29.25" thickBot="1" x14ac:dyDescent="0.3">
      <c r="A1028" s="318" t="s">
        <v>1198</v>
      </c>
      <c r="B1028" s="319" t="s">
        <v>1199</v>
      </c>
      <c r="C1028" s="347">
        <v>337978</v>
      </c>
      <c r="D1028" s="347">
        <v>339507</v>
      </c>
      <c r="E1028" s="348">
        <v>340109</v>
      </c>
    </row>
    <row r="1029" spans="1:5" ht="15.75" x14ac:dyDescent="0.25">
      <c r="A1029" s="492" t="s">
        <v>5</v>
      </c>
      <c r="B1029" s="493"/>
      <c r="C1029" s="493"/>
      <c r="D1029" s="493"/>
      <c r="E1029" s="494"/>
    </row>
    <row r="1030" spans="1:5" ht="126" customHeight="1" x14ac:dyDescent="0.25">
      <c r="A1030" s="236" t="s">
        <v>7</v>
      </c>
      <c r="B1030" s="510" t="s">
        <v>1200</v>
      </c>
      <c r="C1030" s="510"/>
      <c r="D1030" s="510"/>
      <c r="E1030" s="628"/>
    </row>
    <row r="1031" spans="1:5" ht="29.25" x14ac:dyDescent="0.25">
      <c r="A1031" s="236" t="s">
        <v>8</v>
      </c>
      <c r="B1031" s="520" t="s">
        <v>1201</v>
      </c>
      <c r="C1031" s="520"/>
      <c r="D1031" s="520"/>
      <c r="E1031" s="572"/>
    </row>
    <row r="1032" spans="1:5" ht="21" customHeight="1" x14ac:dyDescent="0.25">
      <c r="A1032" s="237" t="s">
        <v>9</v>
      </c>
      <c r="B1032" s="520" t="s">
        <v>58</v>
      </c>
      <c r="C1032" s="520"/>
      <c r="D1032" s="520"/>
      <c r="E1032" s="572"/>
    </row>
    <row r="1033" spans="1:5" ht="21" customHeight="1" x14ac:dyDescent="0.25">
      <c r="A1033" s="15" t="s">
        <v>10</v>
      </c>
      <c r="B1033" s="520">
        <v>240</v>
      </c>
      <c r="C1033" s="520"/>
      <c r="D1033" s="520"/>
      <c r="E1033" s="572"/>
    </row>
    <row r="1034" spans="1:5" ht="21" customHeight="1" x14ac:dyDescent="0.25">
      <c r="A1034" s="237" t="s">
        <v>11</v>
      </c>
      <c r="B1034" s="520">
        <v>250</v>
      </c>
      <c r="C1034" s="520"/>
      <c r="D1034" s="520"/>
      <c r="E1034" s="572"/>
    </row>
    <row r="1035" spans="1:5" ht="21" customHeight="1" x14ac:dyDescent="0.25">
      <c r="A1035" s="237" t="s">
        <v>12</v>
      </c>
      <c r="B1035" s="520">
        <v>260</v>
      </c>
      <c r="C1035" s="520"/>
      <c r="D1035" s="520"/>
      <c r="E1035" s="572"/>
    </row>
    <row r="1036" spans="1:5" ht="21" customHeight="1" thickBot="1" x14ac:dyDescent="0.3">
      <c r="A1036" s="228" t="s">
        <v>41</v>
      </c>
      <c r="B1036" s="644">
        <v>270</v>
      </c>
      <c r="C1036" s="644"/>
      <c r="D1036" s="644"/>
      <c r="E1036" s="645"/>
    </row>
    <row r="1037" spans="1:5" ht="15.75" thickBot="1" x14ac:dyDescent="0.3">
      <c r="A1037" s="365"/>
      <c r="B1037" s="366"/>
      <c r="C1037" s="366"/>
      <c r="D1037" s="366"/>
      <c r="E1037" s="367"/>
    </row>
    <row r="1038" spans="1:5" ht="30" x14ac:dyDescent="0.25">
      <c r="A1038" s="229" t="s">
        <v>2</v>
      </c>
      <c r="B1038" s="230" t="s">
        <v>3</v>
      </c>
      <c r="C1038" s="231" t="s">
        <v>14</v>
      </c>
      <c r="D1038" s="231" t="s">
        <v>4</v>
      </c>
      <c r="E1038" s="232" t="s">
        <v>15</v>
      </c>
    </row>
    <row r="1039" spans="1:5" ht="15.75" thickBot="1" x14ac:dyDescent="0.3">
      <c r="A1039" s="353" t="s">
        <v>1202</v>
      </c>
      <c r="B1039" s="354" t="s">
        <v>1203</v>
      </c>
      <c r="C1039" s="376">
        <v>188701</v>
      </c>
      <c r="D1039" s="376">
        <v>189212</v>
      </c>
      <c r="E1039" s="376">
        <v>189411</v>
      </c>
    </row>
    <row r="1040" spans="1:5" ht="15.75" x14ac:dyDescent="0.25">
      <c r="A1040" s="492" t="s">
        <v>5</v>
      </c>
      <c r="B1040" s="493"/>
      <c r="C1040" s="493"/>
      <c r="D1040" s="493"/>
      <c r="E1040" s="494"/>
    </row>
    <row r="1041" spans="1:5" ht="132.6" customHeight="1" x14ac:dyDescent="0.25">
      <c r="A1041" s="236" t="s">
        <v>7</v>
      </c>
      <c r="B1041" s="561" t="s">
        <v>1204</v>
      </c>
      <c r="C1041" s="562"/>
      <c r="D1041" s="562"/>
      <c r="E1041" s="563"/>
    </row>
    <row r="1042" spans="1:5" ht="36" customHeight="1" x14ac:dyDescent="0.25">
      <c r="A1042" s="236" t="s">
        <v>8</v>
      </c>
      <c r="B1042" s="520" t="s">
        <v>1205</v>
      </c>
      <c r="C1042" s="520"/>
      <c r="D1042" s="520"/>
      <c r="E1042" s="572"/>
    </row>
    <row r="1043" spans="1:5" ht="21" customHeight="1" x14ac:dyDescent="0.25">
      <c r="A1043" s="237" t="s">
        <v>9</v>
      </c>
      <c r="B1043" s="520" t="s">
        <v>21</v>
      </c>
      <c r="C1043" s="520"/>
      <c r="D1043" s="520"/>
      <c r="E1043" s="572"/>
    </row>
    <row r="1044" spans="1:5" ht="21" customHeight="1" x14ac:dyDescent="0.25">
      <c r="A1044" s="15" t="s">
        <v>10</v>
      </c>
      <c r="B1044" s="520">
        <v>65</v>
      </c>
      <c r="C1044" s="520"/>
      <c r="D1044" s="520"/>
      <c r="E1044" s="572"/>
    </row>
    <row r="1045" spans="1:5" ht="21" customHeight="1" x14ac:dyDescent="0.25">
      <c r="A1045" s="237" t="s">
        <v>11</v>
      </c>
      <c r="B1045" s="520">
        <v>71</v>
      </c>
      <c r="C1045" s="520"/>
      <c r="D1045" s="520"/>
      <c r="E1045" s="572"/>
    </row>
    <row r="1046" spans="1:5" ht="21" customHeight="1" x14ac:dyDescent="0.25">
      <c r="A1046" s="237" t="s">
        <v>12</v>
      </c>
      <c r="B1046" s="520">
        <v>75</v>
      </c>
      <c r="C1046" s="520"/>
      <c r="D1046" s="520"/>
      <c r="E1046" s="572"/>
    </row>
    <row r="1047" spans="1:5" ht="21" customHeight="1" thickBot="1" x14ac:dyDescent="0.3">
      <c r="A1047" s="228" t="s">
        <v>41</v>
      </c>
      <c r="B1047" s="644">
        <v>79</v>
      </c>
      <c r="C1047" s="644"/>
      <c r="D1047" s="644"/>
      <c r="E1047" s="645"/>
    </row>
    <row r="1048" spans="1:5" ht="15.75" thickBot="1" x14ac:dyDescent="0.3">
      <c r="A1048" s="365"/>
      <c r="B1048" s="366"/>
      <c r="C1048" s="366"/>
      <c r="D1048" s="366"/>
      <c r="E1048" s="367"/>
    </row>
    <row r="1049" spans="1:5" ht="30" x14ac:dyDescent="0.25">
      <c r="A1049" s="229" t="s">
        <v>2</v>
      </c>
      <c r="B1049" s="230" t="s">
        <v>3</v>
      </c>
      <c r="C1049" s="231" t="s">
        <v>14</v>
      </c>
      <c r="D1049" s="231" t="s">
        <v>4</v>
      </c>
      <c r="E1049" s="232" t="s">
        <v>15</v>
      </c>
    </row>
    <row r="1050" spans="1:5" ht="29.25" thickBot="1" x14ac:dyDescent="0.3">
      <c r="A1050" s="353" t="s">
        <v>1206</v>
      </c>
      <c r="B1050" s="354" t="s">
        <v>1207</v>
      </c>
      <c r="C1050" s="376">
        <v>57132450</v>
      </c>
      <c r="D1050" s="440">
        <v>42000000</v>
      </c>
      <c r="E1050" s="441">
        <v>27994900.5</v>
      </c>
    </row>
    <row r="1051" spans="1:5" ht="16.5" thickBot="1" x14ac:dyDescent="0.3">
      <c r="A1051" s="605" t="s">
        <v>5</v>
      </c>
      <c r="B1051" s="606"/>
      <c r="C1051" s="606"/>
      <c r="D1051" s="606"/>
      <c r="E1051" s="607"/>
    </row>
    <row r="1052" spans="1:5" ht="118.15" customHeight="1" x14ac:dyDescent="0.25">
      <c r="A1052" s="442" t="s">
        <v>7</v>
      </c>
      <c r="B1052" s="794" t="s">
        <v>1208</v>
      </c>
      <c r="C1052" s="794"/>
      <c r="D1052" s="794"/>
      <c r="E1052" s="795"/>
    </row>
    <row r="1053" spans="1:5" ht="99.75" x14ac:dyDescent="0.25">
      <c r="A1053" s="236" t="s">
        <v>8</v>
      </c>
      <c r="B1053" s="300" t="s">
        <v>1209</v>
      </c>
      <c r="C1053" s="300" t="s">
        <v>1210</v>
      </c>
      <c r="D1053" s="300" t="s">
        <v>1211</v>
      </c>
      <c r="E1053" s="342" t="s">
        <v>1212</v>
      </c>
    </row>
    <row r="1054" spans="1:5" ht="21" customHeight="1" x14ac:dyDescent="0.25">
      <c r="A1054" s="237" t="s">
        <v>9</v>
      </c>
      <c r="B1054" s="296" t="s">
        <v>58</v>
      </c>
      <c r="C1054" s="296" t="s">
        <v>58</v>
      </c>
      <c r="D1054" s="296" t="s">
        <v>58</v>
      </c>
      <c r="E1054" s="297" t="s">
        <v>58</v>
      </c>
    </row>
    <row r="1055" spans="1:5" ht="21" customHeight="1" x14ac:dyDescent="0.25">
      <c r="A1055" s="15" t="s">
        <v>10</v>
      </c>
      <c r="B1055" s="296">
        <v>220</v>
      </c>
      <c r="C1055" s="296">
        <v>40</v>
      </c>
      <c r="D1055" s="296">
        <v>253</v>
      </c>
      <c r="E1055" s="303" t="s">
        <v>1213</v>
      </c>
    </row>
    <row r="1056" spans="1:5" ht="21" customHeight="1" x14ac:dyDescent="0.25">
      <c r="A1056" s="237" t="s">
        <v>11</v>
      </c>
      <c r="B1056" s="296">
        <v>230</v>
      </c>
      <c r="C1056" s="296">
        <v>50</v>
      </c>
      <c r="D1056" s="296">
        <v>270</v>
      </c>
      <c r="E1056" s="303" t="s">
        <v>1055</v>
      </c>
    </row>
    <row r="1057" spans="1:5" ht="21" customHeight="1" x14ac:dyDescent="0.25">
      <c r="A1057" s="237" t="s">
        <v>12</v>
      </c>
      <c r="B1057" s="296">
        <v>240</v>
      </c>
      <c r="C1057" s="296">
        <v>55</v>
      </c>
      <c r="D1057" s="296">
        <v>280</v>
      </c>
      <c r="E1057" s="303" t="s">
        <v>1214</v>
      </c>
    </row>
    <row r="1058" spans="1:5" ht="21" customHeight="1" thickBot="1" x14ac:dyDescent="0.3">
      <c r="A1058" s="228" t="s">
        <v>41</v>
      </c>
      <c r="B1058" s="307">
        <v>250</v>
      </c>
      <c r="C1058" s="307">
        <v>60</v>
      </c>
      <c r="D1058" s="307">
        <v>290</v>
      </c>
      <c r="E1058" s="305" t="s">
        <v>1057</v>
      </c>
    </row>
    <row r="1059" spans="1:5" ht="15.75" thickBot="1" x14ac:dyDescent="0.3">
      <c r="A1059" s="365"/>
      <c r="B1059" s="366"/>
      <c r="C1059" s="366"/>
      <c r="D1059" s="366"/>
      <c r="E1059" s="367"/>
    </row>
    <row r="1060" spans="1:5" ht="30" x14ac:dyDescent="0.25">
      <c r="A1060" s="229" t="s">
        <v>2</v>
      </c>
      <c r="B1060" s="230" t="s">
        <v>3</v>
      </c>
      <c r="C1060" s="231" t="s">
        <v>14</v>
      </c>
      <c r="D1060" s="231" t="s">
        <v>4</v>
      </c>
      <c r="E1060" s="232" t="s">
        <v>15</v>
      </c>
    </row>
    <row r="1061" spans="1:5" ht="29.25" thickBot="1" x14ac:dyDescent="0.3">
      <c r="A1061" s="353" t="s">
        <v>1215</v>
      </c>
      <c r="B1061" s="354" t="s">
        <v>1216</v>
      </c>
      <c r="C1061" s="376">
        <v>2395900</v>
      </c>
      <c r="D1061" s="376">
        <v>2395900</v>
      </c>
      <c r="E1061" s="376">
        <v>2395900</v>
      </c>
    </row>
    <row r="1062" spans="1:5" ht="15.75" x14ac:dyDescent="0.25">
      <c r="A1062" s="492" t="s">
        <v>5</v>
      </c>
      <c r="B1062" s="493"/>
      <c r="C1062" s="493"/>
      <c r="D1062" s="493"/>
      <c r="E1062" s="494"/>
    </row>
    <row r="1063" spans="1:5" ht="122.45" customHeight="1" x14ac:dyDescent="0.25">
      <c r="A1063" s="236" t="s">
        <v>7</v>
      </c>
      <c r="B1063" s="510" t="s">
        <v>1208</v>
      </c>
      <c r="C1063" s="510"/>
      <c r="D1063" s="510"/>
      <c r="E1063" s="628"/>
    </row>
    <row r="1064" spans="1:5" ht="85.5" x14ac:dyDescent="0.25">
      <c r="A1064" s="236" t="s">
        <v>8</v>
      </c>
      <c r="B1064" s="296" t="s">
        <v>1217</v>
      </c>
      <c r="C1064" s="296" t="s">
        <v>1218</v>
      </c>
      <c r="D1064" s="296" t="s">
        <v>1219</v>
      </c>
      <c r="E1064" s="297" t="s">
        <v>1220</v>
      </c>
    </row>
    <row r="1065" spans="1:5" ht="21" customHeight="1" x14ac:dyDescent="0.25">
      <c r="A1065" s="237" t="s">
        <v>9</v>
      </c>
      <c r="B1065" s="296" t="s">
        <v>58</v>
      </c>
      <c r="C1065" s="296" t="s">
        <v>58</v>
      </c>
      <c r="D1065" s="296" t="s">
        <v>461</v>
      </c>
      <c r="E1065" s="297" t="s">
        <v>461</v>
      </c>
    </row>
    <row r="1066" spans="1:5" ht="21" customHeight="1" x14ac:dyDescent="0.25">
      <c r="A1066" s="15" t="s">
        <v>10</v>
      </c>
      <c r="B1066" s="296">
        <v>70</v>
      </c>
      <c r="C1066" s="302">
        <v>700</v>
      </c>
      <c r="D1066" s="296" t="s">
        <v>1051</v>
      </c>
      <c r="E1066" s="303" t="s">
        <v>486</v>
      </c>
    </row>
    <row r="1067" spans="1:5" ht="21" customHeight="1" x14ac:dyDescent="0.25">
      <c r="A1067" s="237" t="s">
        <v>11</v>
      </c>
      <c r="B1067" s="296">
        <v>80</v>
      </c>
      <c r="C1067" s="302">
        <v>800</v>
      </c>
      <c r="D1067" s="296" t="s">
        <v>1053</v>
      </c>
      <c r="E1067" s="303" t="s">
        <v>352</v>
      </c>
    </row>
    <row r="1068" spans="1:5" ht="21" customHeight="1" x14ac:dyDescent="0.25">
      <c r="A1068" s="237" t="s">
        <v>12</v>
      </c>
      <c r="B1068" s="296">
        <v>90</v>
      </c>
      <c r="C1068" s="302">
        <v>800</v>
      </c>
      <c r="D1068" s="296" t="s">
        <v>1055</v>
      </c>
      <c r="E1068" s="303" t="s">
        <v>352</v>
      </c>
    </row>
    <row r="1069" spans="1:5" ht="21" customHeight="1" thickBot="1" x14ac:dyDescent="0.3">
      <c r="A1069" s="228" t="s">
        <v>41</v>
      </c>
      <c r="B1069" s="307">
        <v>100</v>
      </c>
      <c r="C1069" s="307">
        <v>850</v>
      </c>
      <c r="D1069" s="307" t="s">
        <v>1057</v>
      </c>
      <c r="E1069" s="305" t="s">
        <v>1221</v>
      </c>
    </row>
    <row r="1070" spans="1:5" ht="15.75" thickBot="1" x14ac:dyDescent="0.3">
      <c r="A1070" s="365"/>
      <c r="B1070" s="366"/>
      <c r="C1070" s="366"/>
      <c r="D1070" s="366"/>
      <c r="E1070" s="367"/>
    </row>
    <row r="1071" spans="1:5" ht="30" x14ac:dyDescent="0.25">
      <c r="A1071" s="229" t="s">
        <v>2</v>
      </c>
      <c r="B1071" s="230" t="s">
        <v>3</v>
      </c>
      <c r="C1071" s="231" t="s">
        <v>14</v>
      </c>
      <c r="D1071" s="231" t="s">
        <v>4</v>
      </c>
      <c r="E1071" s="232" t="s">
        <v>15</v>
      </c>
    </row>
    <row r="1072" spans="1:5" ht="28.5" x14ac:dyDescent="0.25">
      <c r="A1072" s="410" t="s">
        <v>1222</v>
      </c>
      <c r="B1072" s="411" t="s">
        <v>1223</v>
      </c>
      <c r="C1072" s="443">
        <f>C1073</f>
        <v>42696106.460000001</v>
      </c>
      <c r="D1072" s="443">
        <f t="shared" ref="D1072:E1072" si="4">D1073</f>
        <v>43588891.719999999</v>
      </c>
      <c r="E1072" s="443">
        <f t="shared" si="4"/>
        <v>43869770.099999994</v>
      </c>
    </row>
    <row r="1073" spans="1:5" ht="29.25" thickBot="1" x14ac:dyDescent="0.3">
      <c r="A1073" s="444" t="s">
        <v>732</v>
      </c>
      <c r="B1073" s="312" t="s">
        <v>733</v>
      </c>
      <c r="C1073" s="313">
        <f t="shared" ref="C1073" si="5">SUM(C1084:C1150)</f>
        <v>42696106.460000001</v>
      </c>
      <c r="D1073" s="313">
        <f>D1084+D1095+D1106+D1117+D1139+D1150</f>
        <v>43588891.719999999</v>
      </c>
      <c r="E1073" s="313">
        <f>SUM(E1084:E1150)</f>
        <v>43869770.099999994</v>
      </c>
    </row>
    <row r="1074" spans="1:5" ht="15.75" x14ac:dyDescent="0.25">
      <c r="A1074" s="492" t="s">
        <v>5</v>
      </c>
      <c r="B1074" s="493"/>
      <c r="C1074" s="493"/>
      <c r="D1074" s="493"/>
      <c r="E1074" s="494"/>
    </row>
    <row r="1075" spans="1:5" ht="54.75" x14ac:dyDescent="0.25">
      <c r="A1075" s="236" t="s">
        <v>7</v>
      </c>
      <c r="B1075" s="510" t="s">
        <v>1224</v>
      </c>
      <c r="C1075" s="510"/>
      <c r="D1075" s="510"/>
      <c r="E1075" s="628"/>
    </row>
    <row r="1076" spans="1:5" ht="29.25" x14ac:dyDescent="0.25">
      <c r="A1076" s="236" t="s">
        <v>8</v>
      </c>
      <c r="B1076" s="520" t="s">
        <v>1225</v>
      </c>
      <c r="C1076" s="520"/>
      <c r="D1076" s="520"/>
      <c r="E1076" s="572"/>
    </row>
    <row r="1077" spans="1:5" ht="21" customHeight="1" x14ac:dyDescent="0.25">
      <c r="A1077" s="237" t="s">
        <v>9</v>
      </c>
      <c r="B1077" s="520" t="s">
        <v>58</v>
      </c>
      <c r="C1077" s="520"/>
      <c r="D1077" s="520"/>
      <c r="E1077" s="572"/>
    </row>
    <row r="1078" spans="1:5" ht="21" customHeight="1" x14ac:dyDescent="0.25">
      <c r="A1078" s="15" t="s">
        <v>10</v>
      </c>
      <c r="B1078" s="520">
        <v>53</v>
      </c>
      <c r="C1078" s="520"/>
      <c r="D1078" s="520"/>
      <c r="E1078" s="572"/>
    </row>
    <row r="1079" spans="1:5" ht="21" customHeight="1" x14ac:dyDescent="0.25">
      <c r="A1079" s="237" t="s">
        <v>11</v>
      </c>
      <c r="B1079" s="520">
        <v>150</v>
      </c>
      <c r="C1079" s="520"/>
      <c r="D1079" s="520"/>
      <c r="E1079" s="572"/>
    </row>
    <row r="1080" spans="1:5" ht="21" customHeight="1" x14ac:dyDescent="0.25">
      <c r="A1080" s="237" t="s">
        <v>12</v>
      </c>
      <c r="B1080" s="520">
        <v>150</v>
      </c>
      <c r="C1080" s="520"/>
      <c r="D1080" s="520"/>
      <c r="E1080" s="572"/>
    </row>
    <row r="1081" spans="1:5" ht="21" customHeight="1" thickBot="1" x14ac:dyDescent="0.3">
      <c r="A1081" s="228" t="s">
        <v>41</v>
      </c>
      <c r="B1081" s="644">
        <v>200</v>
      </c>
      <c r="C1081" s="644"/>
      <c r="D1081" s="644"/>
      <c r="E1081" s="645"/>
    </row>
    <row r="1082" spans="1:5" ht="15.75" thickBot="1" x14ac:dyDescent="0.3">
      <c r="A1082" s="365"/>
      <c r="B1082" s="366"/>
      <c r="C1082" s="366"/>
      <c r="D1082" s="366"/>
      <c r="E1082" s="367"/>
    </row>
    <row r="1083" spans="1:5" ht="30.75" thickBot="1" x14ac:dyDescent="0.3">
      <c r="A1083" s="229" t="s">
        <v>2</v>
      </c>
      <c r="B1083" s="230" t="s">
        <v>3</v>
      </c>
      <c r="C1083" s="231" t="s">
        <v>14</v>
      </c>
      <c r="D1083" s="231" t="s">
        <v>4</v>
      </c>
      <c r="E1083" s="232" t="s">
        <v>15</v>
      </c>
    </row>
    <row r="1084" spans="1:5" ht="57.75" thickBot="1" x14ac:dyDescent="0.3">
      <c r="A1084" s="318" t="s">
        <v>1226</v>
      </c>
      <c r="B1084" s="319" t="s">
        <v>1227</v>
      </c>
      <c r="C1084" s="320">
        <v>6765134</v>
      </c>
      <c r="D1084" s="320">
        <v>6954040.5</v>
      </c>
      <c r="E1084" s="321">
        <v>6966151.5</v>
      </c>
    </row>
    <row r="1085" spans="1:5" ht="15.75" x14ac:dyDescent="0.25">
      <c r="A1085" s="492" t="s">
        <v>5</v>
      </c>
      <c r="B1085" s="493"/>
      <c r="C1085" s="493"/>
      <c r="D1085" s="493"/>
      <c r="E1085" s="494"/>
    </row>
    <row r="1086" spans="1:5" ht="72" customHeight="1" x14ac:dyDescent="0.25">
      <c r="A1086" s="236" t="s">
        <v>7</v>
      </c>
      <c r="B1086" s="510" t="s">
        <v>1228</v>
      </c>
      <c r="C1086" s="510"/>
      <c r="D1086" s="510"/>
      <c r="E1086" s="628"/>
    </row>
    <row r="1087" spans="1:5" ht="29.25" x14ac:dyDescent="0.25">
      <c r="A1087" s="236" t="s">
        <v>8</v>
      </c>
      <c r="B1087" s="520" t="s">
        <v>86</v>
      </c>
      <c r="C1087" s="520"/>
      <c r="D1087" s="520"/>
      <c r="E1087" s="572"/>
    </row>
    <row r="1088" spans="1:5" x14ac:dyDescent="0.25">
      <c r="A1088" s="237" t="s">
        <v>9</v>
      </c>
      <c r="B1088" s="520" t="s">
        <v>86</v>
      </c>
      <c r="C1088" s="520"/>
      <c r="D1088" s="520"/>
      <c r="E1088" s="572"/>
    </row>
    <row r="1089" spans="1:5" x14ac:dyDescent="0.25">
      <c r="A1089" s="15" t="s">
        <v>10</v>
      </c>
      <c r="B1089" s="520" t="s">
        <v>86</v>
      </c>
      <c r="C1089" s="520"/>
      <c r="D1089" s="520"/>
      <c r="E1089" s="572"/>
    </row>
    <row r="1090" spans="1:5" x14ac:dyDescent="0.25">
      <c r="A1090" s="237" t="s">
        <v>11</v>
      </c>
      <c r="B1090" s="520" t="s">
        <v>86</v>
      </c>
      <c r="C1090" s="520"/>
      <c r="D1090" s="520"/>
      <c r="E1090" s="572"/>
    </row>
    <row r="1091" spans="1:5" x14ac:dyDescent="0.25">
      <c r="A1091" s="237" t="s">
        <v>12</v>
      </c>
      <c r="B1091" s="520" t="s">
        <v>86</v>
      </c>
      <c r="C1091" s="520"/>
      <c r="D1091" s="520"/>
      <c r="E1091" s="572"/>
    </row>
    <row r="1092" spans="1:5" ht="15.75" thickBot="1" x14ac:dyDescent="0.3">
      <c r="A1092" s="228" t="s">
        <v>41</v>
      </c>
      <c r="B1092" s="644" t="s">
        <v>86</v>
      </c>
      <c r="C1092" s="644"/>
      <c r="D1092" s="644"/>
      <c r="E1092" s="645"/>
    </row>
    <row r="1093" spans="1:5" ht="15.75" thickBot="1" x14ac:dyDescent="0.3">
      <c r="A1093" s="329"/>
      <c r="B1093" s="391"/>
      <c r="C1093" s="391"/>
      <c r="D1093" s="391"/>
      <c r="E1093" s="330"/>
    </row>
    <row r="1094" spans="1:5" ht="30.75" thickBot="1" x14ac:dyDescent="0.3">
      <c r="A1094" s="229" t="s">
        <v>2</v>
      </c>
      <c r="B1094" s="230" t="s">
        <v>3</v>
      </c>
      <c r="C1094" s="231" t="s">
        <v>14</v>
      </c>
      <c r="D1094" s="231" t="s">
        <v>4</v>
      </c>
      <c r="E1094" s="232" t="s">
        <v>15</v>
      </c>
    </row>
    <row r="1095" spans="1:5" ht="29.25" thickBot="1" x14ac:dyDescent="0.3">
      <c r="A1095" s="318" t="s">
        <v>1229</v>
      </c>
      <c r="B1095" s="319" t="s">
        <v>1230</v>
      </c>
      <c r="C1095" s="320">
        <v>100852</v>
      </c>
      <c r="D1095" s="320">
        <v>100852</v>
      </c>
      <c r="E1095" s="321">
        <v>100852</v>
      </c>
    </row>
    <row r="1096" spans="1:5" ht="15.75" x14ac:dyDescent="0.25">
      <c r="A1096" s="492" t="s">
        <v>5</v>
      </c>
      <c r="B1096" s="493"/>
      <c r="C1096" s="493"/>
      <c r="D1096" s="493"/>
      <c r="E1096" s="494"/>
    </row>
    <row r="1097" spans="1:5" ht="144.6" customHeight="1" x14ac:dyDescent="0.25">
      <c r="A1097" s="236" t="s">
        <v>7</v>
      </c>
      <c r="B1097" s="510" t="s">
        <v>1231</v>
      </c>
      <c r="C1097" s="510"/>
      <c r="D1097" s="510"/>
      <c r="E1097" s="628"/>
    </row>
    <row r="1098" spans="1:5" ht="29.25" x14ac:dyDescent="0.25">
      <c r="A1098" s="236" t="s">
        <v>8</v>
      </c>
      <c r="B1098" s="495" t="s">
        <v>1232</v>
      </c>
      <c r="C1098" s="642"/>
      <c r="D1098" s="495" t="s">
        <v>1233</v>
      </c>
      <c r="E1098" s="509"/>
    </row>
    <row r="1099" spans="1:5" ht="21" customHeight="1" x14ac:dyDescent="0.25">
      <c r="A1099" s="237" t="s">
        <v>9</v>
      </c>
      <c r="B1099" s="495" t="s">
        <v>58</v>
      </c>
      <c r="C1099" s="642"/>
      <c r="D1099" s="495" t="s">
        <v>58</v>
      </c>
      <c r="E1099" s="509"/>
    </row>
    <row r="1100" spans="1:5" ht="21" customHeight="1" x14ac:dyDescent="0.25">
      <c r="A1100" s="15" t="s">
        <v>10</v>
      </c>
      <c r="B1100" s="495">
        <v>100</v>
      </c>
      <c r="C1100" s="642"/>
      <c r="D1100" s="495">
        <v>40</v>
      </c>
      <c r="E1100" s="509"/>
    </row>
    <row r="1101" spans="1:5" ht="21" customHeight="1" x14ac:dyDescent="0.25">
      <c r="A1101" s="237" t="s">
        <v>11</v>
      </c>
      <c r="B1101" s="495">
        <v>120</v>
      </c>
      <c r="C1101" s="642"/>
      <c r="D1101" s="495">
        <v>50</v>
      </c>
      <c r="E1101" s="509"/>
    </row>
    <row r="1102" spans="1:5" ht="21" customHeight="1" x14ac:dyDescent="0.25">
      <c r="A1102" s="237" t="s">
        <v>12</v>
      </c>
      <c r="B1102" s="495">
        <v>120</v>
      </c>
      <c r="C1102" s="642"/>
      <c r="D1102" s="495">
        <v>50</v>
      </c>
      <c r="E1102" s="509"/>
    </row>
    <row r="1103" spans="1:5" ht="21" customHeight="1" thickBot="1" x14ac:dyDescent="0.3">
      <c r="A1103" s="228" t="s">
        <v>41</v>
      </c>
      <c r="B1103" s="631">
        <v>120</v>
      </c>
      <c r="C1103" s="793"/>
      <c r="D1103" s="631">
        <v>50</v>
      </c>
      <c r="E1103" s="633"/>
    </row>
    <row r="1104" spans="1:5" ht="15.75" thickBot="1" x14ac:dyDescent="0.3">
      <c r="A1104" s="365"/>
      <c r="B1104" s="366"/>
      <c r="C1104" s="366"/>
      <c r="D1104" s="366"/>
      <c r="E1104" s="367"/>
    </row>
    <row r="1105" spans="1:5" ht="30.75" thickBot="1" x14ac:dyDescent="0.3">
      <c r="A1105" s="229" t="s">
        <v>2</v>
      </c>
      <c r="B1105" s="230" t="s">
        <v>3</v>
      </c>
      <c r="C1105" s="231" t="s">
        <v>14</v>
      </c>
      <c r="D1105" s="231" t="s">
        <v>4</v>
      </c>
      <c r="E1105" s="232" t="s">
        <v>15</v>
      </c>
    </row>
    <row r="1106" spans="1:5" ht="29.25" thickBot="1" x14ac:dyDescent="0.3">
      <c r="A1106" s="318" t="s">
        <v>1234</v>
      </c>
      <c r="B1106" s="319" t="s">
        <v>1235</v>
      </c>
      <c r="C1106" s="320">
        <v>82287</v>
      </c>
      <c r="D1106" s="320">
        <v>82287</v>
      </c>
      <c r="E1106" s="321">
        <v>82287</v>
      </c>
    </row>
    <row r="1107" spans="1:5" ht="15.75" x14ac:dyDescent="0.25">
      <c r="A1107" s="492" t="s">
        <v>5</v>
      </c>
      <c r="B1107" s="493"/>
      <c r="C1107" s="493"/>
      <c r="D1107" s="493"/>
      <c r="E1107" s="494"/>
    </row>
    <row r="1108" spans="1:5" ht="126" customHeight="1" x14ac:dyDescent="0.25">
      <c r="A1108" s="236" t="s">
        <v>7</v>
      </c>
      <c r="B1108" s="561" t="s">
        <v>1236</v>
      </c>
      <c r="C1108" s="562"/>
      <c r="D1108" s="562"/>
      <c r="E1108" s="563"/>
    </row>
    <row r="1109" spans="1:5" ht="29.25" x14ac:dyDescent="0.25">
      <c r="A1109" s="236" t="s">
        <v>8</v>
      </c>
      <c r="B1109" s="495" t="s">
        <v>1237</v>
      </c>
      <c r="C1109" s="508"/>
      <c r="D1109" s="508"/>
      <c r="E1109" s="509"/>
    </row>
    <row r="1110" spans="1:5" ht="21" customHeight="1" x14ac:dyDescent="0.25">
      <c r="A1110" s="237" t="s">
        <v>9</v>
      </c>
      <c r="B1110" s="495" t="s">
        <v>58</v>
      </c>
      <c r="C1110" s="508"/>
      <c r="D1110" s="508"/>
      <c r="E1110" s="509"/>
    </row>
    <row r="1111" spans="1:5" ht="21" customHeight="1" x14ac:dyDescent="0.25">
      <c r="A1111" s="15" t="s">
        <v>10</v>
      </c>
      <c r="B1111" s="495">
        <v>60</v>
      </c>
      <c r="C1111" s="508"/>
      <c r="D1111" s="508"/>
      <c r="E1111" s="509"/>
    </row>
    <row r="1112" spans="1:5" ht="21" customHeight="1" x14ac:dyDescent="0.25">
      <c r="A1112" s="237" t="s">
        <v>11</v>
      </c>
      <c r="B1112" s="495">
        <v>80</v>
      </c>
      <c r="C1112" s="508"/>
      <c r="D1112" s="508"/>
      <c r="E1112" s="509"/>
    </row>
    <row r="1113" spans="1:5" ht="21" customHeight="1" x14ac:dyDescent="0.25">
      <c r="A1113" s="237" t="s">
        <v>12</v>
      </c>
      <c r="B1113" s="495">
        <v>80</v>
      </c>
      <c r="C1113" s="508"/>
      <c r="D1113" s="508"/>
      <c r="E1113" s="509"/>
    </row>
    <row r="1114" spans="1:5" ht="21" customHeight="1" thickBot="1" x14ac:dyDescent="0.3">
      <c r="A1114" s="228" t="s">
        <v>41</v>
      </c>
      <c r="B1114" s="631">
        <v>80</v>
      </c>
      <c r="C1114" s="632"/>
      <c r="D1114" s="632"/>
      <c r="E1114" s="633"/>
    </row>
    <row r="1115" spans="1:5" ht="15.75" thickBot="1" x14ac:dyDescent="0.3">
      <c r="A1115" s="365"/>
      <c r="B1115" s="367"/>
      <c r="C1115" s="368"/>
      <c r="D1115" s="368"/>
      <c r="E1115" s="368"/>
    </row>
    <row r="1116" spans="1:5" ht="30.75" thickBot="1" x14ac:dyDescent="0.3">
      <c r="A1116" s="229" t="s">
        <v>2</v>
      </c>
      <c r="B1116" s="230" t="s">
        <v>3</v>
      </c>
      <c r="C1116" s="231" t="s">
        <v>14</v>
      </c>
      <c r="D1116" s="231" t="s">
        <v>4</v>
      </c>
      <c r="E1116" s="232" t="s">
        <v>15</v>
      </c>
    </row>
    <row r="1117" spans="1:5" ht="21" customHeight="1" thickBot="1" x14ac:dyDescent="0.3">
      <c r="A1117" s="318" t="s">
        <v>1238</v>
      </c>
      <c r="B1117" s="319" t="s">
        <v>1239</v>
      </c>
      <c r="C1117" s="320">
        <v>1381846</v>
      </c>
      <c r="D1117" s="320">
        <v>1546881</v>
      </c>
      <c r="E1117" s="321">
        <v>1546881</v>
      </c>
    </row>
    <row r="1118" spans="1:5" ht="15.75" x14ac:dyDescent="0.25">
      <c r="A1118" s="492" t="s">
        <v>5</v>
      </c>
      <c r="B1118" s="493"/>
      <c r="C1118" s="493"/>
      <c r="D1118" s="493"/>
      <c r="E1118" s="494"/>
    </row>
    <row r="1119" spans="1:5" ht="138.6" customHeight="1" x14ac:dyDescent="0.25">
      <c r="A1119" s="236" t="s">
        <v>7</v>
      </c>
      <c r="B1119" s="561" t="s">
        <v>1240</v>
      </c>
      <c r="C1119" s="562"/>
      <c r="D1119" s="562"/>
      <c r="E1119" s="563"/>
    </row>
    <row r="1120" spans="1:5" ht="29.25" x14ac:dyDescent="0.25">
      <c r="A1120" s="236" t="s">
        <v>8</v>
      </c>
      <c r="B1120" s="495" t="s">
        <v>1241</v>
      </c>
      <c r="C1120" s="508"/>
      <c r="D1120" s="508"/>
      <c r="E1120" s="509"/>
    </row>
    <row r="1121" spans="1:5" ht="21" customHeight="1" x14ac:dyDescent="0.25">
      <c r="A1121" s="237" t="s">
        <v>9</v>
      </c>
      <c r="B1121" s="495" t="s">
        <v>58</v>
      </c>
      <c r="C1121" s="508"/>
      <c r="D1121" s="508"/>
      <c r="E1121" s="509"/>
    </row>
    <row r="1122" spans="1:5" ht="21" customHeight="1" x14ac:dyDescent="0.25">
      <c r="A1122" s="15" t="s">
        <v>10</v>
      </c>
      <c r="B1122" s="495">
        <v>45</v>
      </c>
      <c r="C1122" s="508"/>
      <c r="D1122" s="508"/>
      <c r="E1122" s="509"/>
    </row>
    <row r="1123" spans="1:5" ht="21" customHeight="1" x14ac:dyDescent="0.25">
      <c r="A1123" s="237" t="s">
        <v>11</v>
      </c>
      <c r="B1123" s="495">
        <v>45</v>
      </c>
      <c r="C1123" s="508"/>
      <c r="D1123" s="508"/>
      <c r="E1123" s="509"/>
    </row>
    <row r="1124" spans="1:5" ht="21" customHeight="1" x14ac:dyDescent="0.25">
      <c r="A1124" s="237" t="s">
        <v>12</v>
      </c>
      <c r="B1124" s="495">
        <v>45</v>
      </c>
      <c r="C1124" s="508"/>
      <c r="D1124" s="508"/>
      <c r="E1124" s="509"/>
    </row>
    <row r="1125" spans="1:5" ht="21" customHeight="1" thickBot="1" x14ac:dyDescent="0.3">
      <c r="A1125" s="228" t="s">
        <v>41</v>
      </c>
      <c r="B1125" s="631">
        <v>45</v>
      </c>
      <c r="C1125" s="632"/>
      <c r="D1125" s="632"/>
      <c r="E1125" s="633"/>
    </row>
    <row r="1126" spans="1:5" ht="15.75" thickBot="1" x14ac:dyDescent="0.3">
      <c r="A1126" s="365"/>
      <c r="B1126" s="367"/>
      <c r="C1126" s="368"/>
      <c r="D1126" s="368"/>
      <c r="E1126" s="368"/>
    </row>
    <row r="1127" spans="1:5" ht="30.75" thickBot="1" x14ac:dyDescent="0.3">
      <c r="A1127" s="229" t="s">
        <v>2</v>
      </c>
      <c r="B1127" s="230" t="s">
        <v>3</v>
      </c>
      <c r="C1127" s="231" t="s">
        <v>14</v>
      </c>
      <c r="D1127" s="231" t="s">
        <v>4</v>
      </c>
      <c r="E1127" s="232" t="s">
        <v>15</v>
      </c>
    </row>
    <row r="1128" spans="1:5" ht="72" thickBot="1" x14ac:dyDescent="0.3">
      <c r="A1128" s="318" t="s">
        <v>1242</v>
      </c>
      <c r="B1128" s="319" t="s">
        <v>1243</v>
      </c>
      <c r="C1128" s="320">
        <v>145565</v>
      </c>
      <c r="D1128" s="321" t="s">
        <v>86</v>
      </c>
      <c r="E1128" s="321" t="s">
        <v>86</v>
      </c>
    </row>
    <row r="1129" spans="1:5" ht="15.75" x14ac:dyDescent="0.25">
      <c r="A1129" s="492" t="s">
        <v>5</v>
      </c>
      <c r="B1129" s="493"/>
      <c r="C1129" s="493"/>
      <c r="D1129" s="493"/>
      <c r="E1129" s="494"/>
    </row>
    <row r="1130" spans="1:5" ht="130.9" customHeight="1" x14ac:dyDescent="0.25">
      <c r="A1130" s="236" t="s">
        <v>7</v>
      </c>
      <c r="B1130" s="561" t="s">
        <v>1244</v>
      </c>
      <c r="C1130" s="562"/>
      <c r="D1130" s="562"/>
      <c r="E1130" s="563"/>
    </row>
    <row r="1131" spans="1:5" ht="29.25" x14ac:dyDescent="0.25">
      <c r="A1131" s="236" t="s">
        <v>8</v>
      </c>
      <c r="B1131" s="495" t="s">
        <v>1245</v>
      </c>
      <c r="C1131" s="642"/>
      <c r="D1131" s="508" t="s">
        <v>1246</v>
      </c>
      <c r="E1131" s="509"/>
    </row>
    <row r="1132" spans="1:5" ht="21" customHeight="1" x14ac:dyDescent="0.25">
      <c r="A1132" s="237" t="s">
        <v>9</v>
      </c>
      <c r="B1132" s="495" t="s">
        <v>58</v>
      </c>
      <c r="C1132" s="642"/>
      <c r="D1132" s="495" t="s">
        <v>58</v>
      </c>
      <c r="E1132" s="642"/>
    </row>
    <row r="1133" spans="1:5" ht="21" customHeight="1" x14ac:dyDescent="0.25">
      <c r="A1133" s="15" t="s">
        <v>10</v>
      </c>
      <c r="B1133" s="495">
        <v>0</v>
      </c>
      <c r="C1133" s="642"/>
      <c r="D1133" s="495">
        <v>0</v>
      </c>
      <c r="E1133" s="509"/>
    </row>
    <row r="1134" spans="1:5" ht="21" customHeight="1" x14ac:dyDescent="0.25">
      <c r="A1134" s="237" t="s">
        <v>11</v>
      </c>
      <c r="B1134" s="495">
        <v>2</v>
      </c>
      <c r="C1134" s="642"/>
      <c r="D1134" s="495">
        <v>3</v>
      </c>
      <c r="E1134" s="509"/>
    </row>
    <row r="1135" spans="1:5" ht="21" customHeight="1" x14ac:dyDescent="0.25">
      <c r="A1135" s="237" t="s">
        <v>12</v>
      </c>
      <c r="B1135" s="495">
        <v>2</v>
      </c>
      <c r="C1135" s="642"/>
      <c r="D1135" s="495">
        <v>2</v>
      </c>
      <c r="E1135" s="509"/>
    </row>
    <row r="1136" spans="1:5" ht="21" customHeight="1" thickBot="1" x14ac:dyDescent="0.3">
      <c r="A1136" s="228" t="s">
        <v>41</v>
      </c>
      <c r="B1136" s="631">
        <v>0</v>
      </c>
      <c r="C1136" s="793"/>
      <c r="D1136" s="631">
        <v>0</v>
      </c>
      <c r="E1136" s="633"/>
    </row>
    <row r="1137" spans="1:5" ht="15.75" thickBot="1" x14ac:dyDescent="0.3">
      <c r="A1137" s="365"/>
      <c r="B1137" s="367"/>
      <c r="C1137" s="368"/>
      <c r="D1137" s="368"/>
      <c r="E1137" s="368"/>
    </row>
    <row r="1138" spans="1:5" ht="30.75" thickBot="1" x14ac:dyDescent="0.3">
      <c r="A1138" s="229" t="s">
        <v>2</v>
      </c>
      <c r="B1138" s="230" t="s">
        <v>3</v>
      </c>
      <c r="C1138" s="231" t="s">
        <v>14</v>
      </c>
      <c r="D1138" s="231" t="s">
        <v>4</v>
      </c>
      <c r="E1138" s="232" t="s">
        <v>15</v>
      </c>
    </row>
    <row r="1139" spans="1:5" ht="43.5" thickBot="1" x14ac:dyDescent="0.3">
      <c r="A1139" s="318" t="s">
        <v>1247</v>
      </c>
      <c r="B1139" s="319" t="s">
        <v>897</v>
      </c>
      <c r="C1139" s="380">
        <v>25014153.5</v>
      </c>
      <c r="D1139" s="380">
        <v>25514436.5</v>
      </c>
      <c r="E1139" s="381">
        <v>25710897.799999997</v>
      </c>
    </row>
    <row r="1140" spans="1:5" ht="15.75" x14ac:dyDescent="0.25">
      <c r="A1140" s="492" t="s">
        <v>5</v>
      </c>
      <c r="B1140" s="493"/>
      <c r="C1140" s="493"/>
      <c r="D1140" s="493"/>
      <c r="E1140" s="494"/>
    </row>
    <row r="1141" spans="1:5" ht="94.9" customHeight="1" x14ac:dyDescent="0.25">
      <c r="A1141" s="236" t="s">
        <v>7</v>
      </c>
      <c r="B1141" s="561" t="s">
        <v>1248</v>
      </c>
      <c r="C1141" s="562"/>
      <c r="D1141" s="562"/>
      <c r="E1141" s="563"/>
    </row>
    <row r="1142" spans="1:5" ht="29.25" x14ac:dyDescent="0.25">
      <c r="A1142" s="236" t="s">
        <v>8</v>
      </c>
      <c r="B1142" s="495" t="s">
        <v>1249</v>
      </c>
      <c r="C1142" s="508"/>
      <c r="D1142" s="508"/>
      <c r="E1142" s="509"/>
    </row>
    <row r="1143" spans="1:5" ht="21" customHeight="1" x14ac:dyDescent="0.25">
      <c r="A1143" s="237" t="s">
        <v>9</v>
      </c>
      <c r="B1143" s="495" t="s">
        <v>58</v>
      </c>
      <c r="C1143" s="508"/>
      <c r="D1143" s="508"/>
      <c r="E1143" s="509"/>
    </row>
    <row r="1144" spans="1:5" ht="21" customHeight="1" x14ac:dyDescent="0.25">
      <c r="A1144" s="15" t="s">
        <v>10</v>
      </c>
      <c r="B1144" s="495">
        <v>3</v>
      </c>
      <c r="C1144" s="508"/>
      <c r="D1144" s="508"/>
      <c r="E1144" s="509"/>
    </row>
    <row r="1145" spans="1:5" ht="21" customHeight="1" x14ac:dyDescent="0.25">
      <c r="A1145" s="237" t="s">
        <v>11</v>
      </c>
      <c r="B1145" s="495">
        <v>3</v>
      </c>
      <c r="C1145" s="508"/>
      <c r="D1145" s="508"/>
      <c r="E1145" s="509"/>
    </row>
    <row r="1146" spans="1:5" ht="21" customHeight="1" x14ac:dyDescent="0.25">
      <c r="A1146" s="237" t="s">
        <v>12</v>
      </c>
      <c r="B1146" s="495">
        <v>3</v>
      </c>
      <c r="C1146" s="508"/>
      <c r="D1146" s="508"/>
      <c r="E1146" s="509"/>
    </row>
    <row r="1147" spans="1:5" ht="21" customHeight="1" thickBot="1" x14ac:dyDescent="0.3">
      <c r="A1147" s="228" t="s">
        <v>41</v>
      </c>
      <c r="B1147" s="631">
        <v>3</v>
      </c>
      <c r="C1147" s="632"/>
      <c r="D1147" s="632"/>
      <c r="E1147" s="633"/>
    </row>
    <row r="1148" spans="1:5" ht="15.75" thickBot="1" x14ac:dyDescent="0.3">
      <c r="A1148" s="365"/>
      <c r="B1148" s="367"/>
      <c r="C1148" s="368"/>
      <c r="D1148" s="368"/>
      <c r="E1148" s="368"/>
    </row>
    <row r="1149" spans="1:5" ht="30.75" thickBot="1" x14ac:dyDescent="0.3">
      <c r="A1149" s="229" t="s">
        <v>2</v>
      </c>
      <c r="B1149" s="230" t="s">
        <v>3</v>
      </c>
      <c r="C1149" s="231" t="s">
        <v>14</v>
      </c>
      <c r="D1149" s="231" t="s">
        <v>4</v>
      </c>
      <c r="E1149" s="232" t="s">
        <v>15</v>
      </c>
    </row>
    <row r="1150" spans="1:5" ht="43.5" thickBot="1" x14ac:dyDescent="0.3">
      <c r="A1150" s="318" t="s">
        <v>1250</v>
      </c>
      <c r="B1150" s="319" t="s">
        <v>1251</v>
      </c>
      <c r="C1150" s="320">
        <v>9206268.9600000009</v>
      </c>
      <c r="D1150" s="320">
        <v>9390394.7200000007</v>
      </c>
      <c r="E1150" s="321">
        <v>9462700.8000000007</v>
      </c>
    </row>
    <row r="1151" spans="1:5" ht="15.75" x14ac:dyDescent="0.25">
      <c r="A1151" s="492" t="s">
        <v>5</v>
      </c>
      <c r="B1151" s="493"/>
      <c r="C1151" s="493"/>
      <c r="D1151" s="493"/>
      <c r="E1151" s="494"/>
    </row>
    <row r="1152" spans="1:5" ht="131.44999999999999" customHeight="1" x14ac:dyDescent="0.25">
      <c r="A1152" s="236" t="s">
        <v>7</v>
      </c>
      <c r="B1152" s="561" t="s">
        <v>1252</v>
      </c>
      <c r="C1152" s="562"/>
      <c r="D1152" s="562"/>
      <c r="E1152" s="563"/>
    </row>
    <row r="1153" spans="1:5" ht="29.25" x14ac:dyDescent="0.25">
      <c r="A1153" s="236" t="s">
        <v>8</v>
      </c>
      <c r="B1153" s="495" t="s">
        <v>1197</v>
      </c>
      <c r="C1153" s="508"/>
      <c r="D1153" s="508"/>
      <c r="E1153" s="509"/>
    </row>
    <row r="1154" spans="1:5" ht="21" customHeight="1" x14ac:dyDescent="0.25">
      <c r="A1154" s="237" t="s">
        <v>9</v>
      </c>
      <c r="B1154" s="495" t="s">
        <v>21</v>
      </c>
      <c r="C1154" s="508"/>
      <c r="D1154" s="508"/>
      <c r="E1154" s="509"/>
    </row>
    <row r="1155" spans="1:5" ht="21" customHeight="1" x14ac:dyDescent="0.25">
      <c r="A1155" s="15" t="s">
        <v>10</v>
      </c>
      <c r="B1155" s="495">
        <v>100</v>
      </c>
      <c r="C1155" s="508"/>
      <c r="D1155" s="508"/>
      <c r="E1155" s="509"/>
    </row>
    <row r="1156" spans="1:5" ht="21" customHeight="1" x14ac:dyDescent="0.25">
      <c r="A1156" s="237" t="s">
        <v>11</v>
      </c>
      <c r="B1156" s="495">
        <v>100</v>
      </c>
      <c r="C1156" s="508"/>
      <c r="D1156" s="508"/>
      <c r="E1156" s="509"/>
    </row>
    <row r="1157" spans="1:5" ht="21" customHeight="1" x14ac:dyDescent="0.25">
      <c r="A1157" s="237" t="s">
        <v>12</v>
      </c>
      <c r="B1157" s="495">
        <v>100</v>
      </c>
      <c r="C1157" s="508"/>
      <c r="D1157" s="508"/>
      <c r="E1157" s="509"/>
    </row>
    <row r="1158" spans="1:5" ht="21" customHeight="1" thickBot="1" x14ac:dyDescent="0.3">
      <c r="A1158" s="228" t="s">
        <v>41</v>
      </c>
      <c r="B1158" s="631">
        <v>100</v>
      </c>
      <c r="C1158" s="632"/>
      <c r="D1158" s="632"/>
      <c r="E1158" s="633"/>
    </row>
  </sheetData>
  <mergeCells count="892">
    <mergeCell ref="B10:C10"/>
    <mergeCell ref="D10:E10"/>
    <mergeCell ref="B11:C11"/>
    <mergeCell ref="D11:E11"/>
    <mergeCell ref="B12:C12"/>
    <mergeCell ref="D12:E12"/>
    <mergeCell ref="A1:E1"/>
    <mergeCell ref="B2:E2"/>
    <mergeCell ref="B3:E3"/>
    <mergeCell ref="A7:E7"/>
    <mergeCell ref="B8:E8"/>
    <mergeCell ref="B9:E9"/>
    <mergeCell ref="A19:E19"/>
    <mergeCell ref="B20:E20"/>
    <mergeCell ref="B21:E21"/>
    <mergeCell ref="B22:E22"/>
    <mergeCell ref="B23:E23"/>
    <mergeCell ref="B24:E24"/>
    <mergeCell ref="B13:C13"/>
    <mergeCell ref="D13:E13"/>
    <mergeCell ref="B14:C14"/>
    <mergeCell ref="D14:E14"/>
    <mergeCell ref="B15:C15"/>
    <mergeCell ref="D15:E15"/>
    <mergeCell ref="B34:E34"/>
    <mergeCell ref="B35:E35"/>
    <mergeCell ref="B36:E36"/>
    <mergeCell ref="B37:E37"/>
    <mergeCell ref="B38:E38"/>
    <mergeCell ref="B39:E39"/>
    <mergeCell ref="B25:E25"/>
    <mergeCell ref="B26:E26"/>
    <mergeCell ref="B27:E27"/>
    <mergeCell ref="A31:E31"/>
    <mergeCell ref="B32:E32"/>
    <mergeCell ref="B33:E33"/>
    <mergeCell ref="B49:E49"/>
    <mergeCell ref="B50:E50"/>
    <mergeCell ref="B51:E51"/>
    <mergeCell ref="A55:E55"/>
    <mergeCell ref="B56:E56"/>
    <mergeCell ref="B57:E57"/>
    <mergeCell ref="A43:E43"/>
    <mergeCell ref="B44:E44"/>
    <mergeCell ref="B45:E45"/>
    <mergeCell ref="B46:E46"/>
    <mergeCell ref="B47:E47"/>
    <mergeCell ref="B48:E48"/>
    <mergeCell ref="A67:E67"/>
    <mergeCell ref="B68:E68"/>
    <mergeCell ref="B69:E69"/>
    <mergeCell ref="B70:C70"/>
    <mergeCell ref="D70:E70"/>
    <mergeCell ref="B71:C71"/>
    <mergeCell ref="D71:E71"/>
    <mergeCell ref="B58:E58"/>
    <mergeCell ref="B59:E59"/>
    <mergeCell ref="B60:E60"/>
    <mergeCell ref="B61:E61"/>
    <mergeCell ref="B62:E62"/>
    <mergeCell ref="B63:E63"/>
    <mergeCell ref="B75:C75"/>
    <mergeCell ref="D75:E75"/>
    <mergeCell ref="A79:E79"/>
    <mergeCell ref="B80:E80"/>
    <mergeCell ref="B81:E81"/>
    <mergeCell ref="A90:E90"/>
    <mergeCell ref="B72:C72"/>
    <mergeCell ref="D72:E72"/>
    <mergeCell ref="B73:C73"/>
    <mergeCell ref="D73:E73"/>
    <mergeCell ref="B74:C74"/>
    <mergeCell ref="D74:E74"/>
    <mergeCell ref="B98:E98"/>
    <mergeCell ref="B99:E99"/>
    <mergeCell ref="A103:E103"/>
    <mergeCell ref="B104:E104"/>
    <mergeCell ref="B105:E105"/>
    <mergeCell ref="B106:E106"/>
    <mergeCell ref="B92:E92"/>
    <mergeCell ref="B93:E93"/>
    <mergeCell ref="B94:E94"/>
    <mergeCell ref="B95:E95"/>
    <mergeCell ref="B96:E96"/>
    <mergeCell ref="B97:E97"/>
    <mergeCell ref="B116:E116"/>
    <mergeCell ref="B117:E117"/>
    <mergeCell ref="B118:E118"/>
    <mergeCell ref="B119:E119"/>
    <mergeCell ref="B120:E120"/>
    <mergeCell ref="B121:E121"/>
    <mergeCell ref="B107:E107"/>
    <mergeCell ref="B108:E108"/>
    <mergeCell ref="B109:E109"/>
    <mergeCell ref="B110:E110"/>
    <mergeCell ref="B111:E111"/>
    <mergeCell ref="A115:E115"/>
    <mergeCell ref="B131:C131"/>
    <mergeCell ref="D131:E131"/>
    <mergeCell ref="B132:C132"/>
    <mergeCell ref="D132:E132"/>
    <mergeCell ref="B133:C133"/>
    <mergeCell ref="D133:E133"/>
    <mergeCell ref="B122:E122"/>
    <mergeCell ref="B123:E123"/>
    <mergeCell ref="A127:E127"/>
    <mergeCell ref="B128:E128"/>
    <mergeCell ref="B129:E129"/>
    <mergeCell ref="B130:C130"/>
    <mergeCell ref="D130:E130"/>
    <mergeCell ref="A151:E151"/>
    <mergeCell ref="B152:E152"/>
    <mergeCell ref="B153:E153"/>
    <mergeCell ref="B154:C154"/>
    <mergeCell ref="D154:E154"/>
    <mergeCell ref="B155:C155"/>
    <mergeCell ref="D155:E155"/>
    <mergeCell ref="B134:C134"/>
    <mergeCell ref="D134:E134"/>
    <mergeCell ref="B135:C135"/>
    <mergeCell ref="D135:E135"/>
    <mergeCell ref="A139:E139"/>
    <mergeCell ref="B141:E141"/>
    <mergeCell ref="B140:E140"/>
    <mergeCell ref="B159:C159"/>
    <mergeCell ref="D159:E159"/>
    <mergeCell ref="A163:E163"/>
    <mergeCell ref="B164:E164"/>
    <mergeCell ref="B165:E165"/>
    <mergeCell ref="B166:E166"/>
    <mergeCell ref="B156:C156"/>
    <mergeCell ref="D156:E156"/>
    <mergeCell ref="B157:C157"/>
    <mergeCell ref="D157:E157"/>
    <mergeCell ref="B158:C158"/>
    <mergeCell ref="D158:E158"/>
    <mergeCell ref="B176:E176"/>
    <mergeCell ref="B177:E177"/>
    <mergeCell ref="D178:E178"/>
    <mergeCell ref="D179:E179"/>
    <mergeCell ref="D180:E180"/>
    <mergeCell ref="D181:E181"/>
    <mergeCell ref="B167:E167"/>
    <mergeCell ref="B168:E168"/>
    <mergeCell ref="B169:E169"/>
    <mergeCell ref="B170:E170"/>
    <mergeCell ref="B171:E171"/>
    <mergeCell ref="A175:E175"/>
    <mergeCell ref="B191:E191"/>
    <mergeCell ref="B192:E192"/>
    <mergeCell ref="B193:E193"/>
    <mergeCell ref="B194:E194"/>
    <mergeCell ref="B195:E195"/>
    <mergeCell ref="A199:E199"/>
    <mergeCell ref="D182:E182"/>
    <mergeCell ref="D183:E183"/>
    <mergeCell ref="A187:E187"/>
    <mergeCell ref="B188:E188"/>
    <mergeCell ref="B189:E189"/>
    <mergeCell ref="B190:E190"/>
    <mergeCell ref="B206:E206"/>
    <mergeCell ref="B207:E207"/>
    <mergeCell ref="A211:E211"/>
    <mergeCell ref="B212:E212"/>
    <mergeCell ref="B213:E213"/>
    <mergeCell ref="B214:E214"/>
    <mergeCell ref="B200:E200"/>
    <mergeCell ref="B201:E201"/>
    <mergeCell ref="B202:E202"/>
    <mergeCell ref="B203:E203"/>
    <mergeCell ref="B204:E204"/>
    <mergeCell ref="B205:E205"/>
    <mergeCell ref="B224:E224"/>
    <mergeCell ref="B225:E225"/>
    <mergeCell ref="D226:E226"/>
    <mergeCell ref="D227:E227"/>
    <mergeCell ref="D228:E228"/>
    <mergeCell ref="D229:E229"/>
    <mergeCell ref="B215:E215"/>
    <mergeCell ref="B216:E216"/>
    <mergeCell ref="B217:E217"/>
    <mergeCell ref="B218:E218"/>
    <mergeCell ref="B219:E219"/>
    <mergeCell ref="A223:E223"/>
    <mergeCell ref="D239:E239"/>
    <mergeCell ref="D240:E240"/>
    <mergeCell ref="D241:E241"/>
    <mergeCell ref="D242:E242"/>
    <mergeCell ref="A246:E246"/>
    <mergeCell ref="B247:E247"/>
    <mergeCell ref="D230:E230"/>
    <mergeCell ref="D231:E231"/>
    <mergeCell ref="A235:E235"/>
    <mergeCell ref="B236:E236"/>
    <mergeCell ref="D237:E237"/>
    <mergeCell ref="D238:E238"/>
    <mergeCell ref="B254:E254"/>
    <mergeCell ref="A258:E258"/>
    <mergeCell ref="B259:E259"/>
    <mergeCell ref="B260:E260"/>
    <mergeCell ref="B261:E261"/>
    <mergeCell ref="B262:E262"/>
    <mergeCell ref="B248:E248"/>
    <mergeCell ref="B249:E249"/>
    <mergeCell ref="B250:E250"/>
    <mergeCell ref="B251:E251"/>
    <mergeCell ref="B252:E252"/>
    <mergeCell ref="B253:E253"/>
    <mergeCell ref="B272:E272"/>
    <mergeCell ref="B273:E273"/>
    <mergeCell ref="B274:E274"/>
    <mergeCell ref="B275:E275"/>
    <mergeCell ref="B276:E276"/>
    <mergeCell ref="B277:E277"/>
    <mergeCell ref="B263:E263"/>
    <mergeCell ref="B264:E264"/>
    <mergeCell ref="B265:E265"/>
    <mergeCell ref="B266:E266"/>
    <mergeCell ref="A270:E270"/>
    <mergeCell ref="B271:E271"/>
    <mergeCell ref="B287:E287"/>
    <mergeCell ref="B288:E288"/>
    <mergeCell ref="B289:E289"/>
    <mergeCell ref="B290:E290"/>
    <mergeCell ref="A294:E294"/>
    <mergeCell ref="B295:E295"/>
    <mergeCell ref="B278:E278"/>
    <mergeCell ref="A282:E282"/>
    <mergeCell ref="B283:E283"/>
    <mergeCell ref="B284:E284"/>
    <mergeCell ref="B285:E285"/>
    <mergeCell ref="B286:E286"/>
    <mergeCell ref="B302:E302"/>
    <mergeCell ref="A306:E306"/>
    <mergeCell ref="B307:E307"/>
    <mergeCell ref="B308:E308"/>
    <mergeCell ref="B309:E309"/>
    <mergeCell ref="B310:E310"/>
    <mergeCell ref="B296:E296"/>
    <mergeCell ref="B297:E297"/>
    <mergeCell ref="B298:E298"/>
    <mergeCell ref="B299:E299"/>
    <mergeCell ref="B300:E300"/>
    <mergeCell ref="B301:E301"/>
    <mergeCell ref="B320:E320"/>
    <mergeCell ref="B321:E321"/>
    <mergeCell ref="B322:E322"/>
    <mergeCell ref="B323:E323"/>
    <mergeCell ref="B324:E324"/>
    <mergeCell ref="B325:E325"/>
    <mergeCell ref="B311:E311"/>
    <mergeCell ref="B312:E312"/>
    <mergeCell ref="B313:E313"/>
    <mergeCell ref="B314:E314"/>
    <mergeCell ref="A318:E318"/>
    <mergeCell ref="B319:E319"/>
    <mergeCell ref="B335:E335"/>
    <mergeCell ref="B336:E336"/>
    <mergeCell ref="B337:E337"/>
    <mergeCell ref="B338:E338"/>
    <mergeCell ref="A342:E342"/>
    <mergeCell ref="B343:E343"/>
    <mergeCell ref="B326:E326"/>
    <mergeCell ref="A330:E330"/>
    <mergeCell ref="B331:E331"/>
    <mergeCell ref="B332:E332"/>
    <mergeCell ref="B333:E333"/>
    <mergeCell ref="B334:E334"/>
    <mergeCell ref="B350:E350"/>
    <mergeCell ref="A354:E354"/>
    <mergeCell ref="B355:E355"/>
    <mergeCell ref="B356:E356"/>
    <mergeCell ref="B357:E357"/>
    <mergeCell ref="B358:E358"/>
    <mergeCell ref="B344:E344"/>
    <mergeCell ref="B345:E345"/>
    <mergeCell ref="B346:E346"/>
    <mergeCell ref="B347:E347"/>
    <mergeCell ref="B348:E348"/>
    <mergeCell ref="B349:E349"/>
    <mergeCell ref="B368:E368"/>
    <mergeCell ref="B369:C369"/>
    <mergeCell ref="D369:E369"/>
    <mergeCell ref="B370:C370"/>
    <mergeCell ref="D370:E370"/>
    <mergeCell ref="B371:C371"/>
    <mergeCell ref="D371:E371"/>
    <mergeCell ref="B359:E359"/>
    <mergeCell ref="B360:E360"/>
    <mergeCell ref="B361:E361"/>
    <mergeCell ref="B362:E362"/>
    <mergeCell ref="A366:E366"/>
    <mergeCell ref="B367:E367"/>
    <mergeCell ref="A378:E378"/>
    <mergeCell ref="B379:E379"/>
    <mergeCell ref="B380:E380"/>
    <mergeCell ref="B381:E381"/>
    <mergeCell ref="B382:E382"/>
    <mergeCell ref="B383:E383"/>
    <mergeCell ref="B372:C372"/>
    <mergeCell ref="D372:E372"/>
    <mergeCell ref="B373:C373"/>
    <mergeCell ref="D373:E373"/>
    <mergeCell ref="B374:C374"/>
    <mergeCell ref="D374:E374"/>
    <mergeCell ref="D393:E393"/>
    <mergeCell ref="D394:E394"/>
    <mergeCell ref="D395:E395"/>
    <mergeCell ref="D396:E396"/>
    <mergeCell ref="D397:E397"/>
    <mergeCell ref="D398:E398"/>
    <mergeCell ref="B384:E384"/>
    <mergeCell ref="B385:E385"/>
    <mergeCell ref="B386:E386"/>
    <mergeCell ref="A390:E390"/>
    <mergeCell ref="B391:E391"/>
    <mergeCell ref="B392:E392"/>
    <mergeCell ref="B408:E408"/>
    <mergeCell ref="B409:E409"/>
    <mergeCell ref="B410:E410"/>
    <mergeCell ref="A414:E414"/>
    <mergeCell ref="B415:E415"/>
    <mergeCell ref="B416:E416"/>
    <mergeCell ref="A402:E402"/>
    <mergeCell ref="B403:E403"/>
    <mergeCell ref="B404:E404"/>
    <mergeCell ref="B405:E405"/>
    <mergeCell ref="B406:E406"/>
    <mergeCell ref="B407:E407"/>
    <mergeCell ref="A426:E426"/>
    <mergeCell ref="B427:E427"/>
    <mergeCell ref="B428:E428"/>
    <mergeCell ref="B429:E429"/>
    <mergeCell ref="B430:E430"/>
    <mergeCell ref="B431:E431"/>
    <mergeCell ref="B417:E417"/>
    <mergeCell ref="B418:E418"/>
    <mergeCell ref="B419:E419"/>
    <mergeCell ref="B420:E420"/>
    <mergeCell ref="B421:E421"/>
    <mergeCell ref="B422:E422"/>
    <mergeCell ref="B441:E441"/>
    <mergeCell ref="B442:E442"/>
    <mergeCell ref="B443:E443"/>
    <mergeCell ref="B444:E444"/>
    <mergeCell ref="B445:E445"/>
    <mergeCell ref="B446:E446"/>
    <mergeCell ref="B432:E432"/>
    <mergeCell ref="B433:E433"/>
    <mergeCell ref="B434:E434"/>
    <mergeCell ref="A438:E438"/>
    <mergeCell ref="B439:E439"/>
    <mergeCell ref="B440:E440"/>
    <mergeCell ref="B456:E456"/>
    <mergeCell ref="B457:E457"/>
    <mergeCell ref="B458:E458"/>
    <mergeCell ref="A462:E462"/>
    <mergeCell ref="B463:E463"/>
    <mergeCell ref="B464:E464"/>
    <mergeCell ref="A450:E450"/>
    <mergeCell ref="B451:E451"/>
    <mergeCell ref="B452:E452"/>
    <mergeCell ref="B453:E453"/>
    <mergeCell ref="B454:E454"/>
    <mergeCell ref="B455:E455"/>
    <mergeCell ref="A474:E474"/>
    <mergeCell ref="B475:E475"/>
    <mergeCell ref="B476:E476"/>
    <mergeCell ref="B477:E477"/>
    <mergeCell ref="B478:E478"/>
    <mergeCell ref="B479:E479"/>
    <mergeCell ref="B465:E465"/>
    <mergeCell ref="B466:E466"/>
    <mergeCell ref="B467:E467"/>
    <mergeCell ref="B468:E468"/>
    <mergeCell ref="B469:E469"/>
    <mergeCell ref="B470:E470"/>
    <mergeCell ref="B489:E489"/>
    <mergeCell ref="B490:E490"/>
    <mergeCell ref="B491:E491"/>
    <mergeCell ref="B492:E492"/>
    <mergeCell ref="B493:E493"/>
    <mergeCell ref="B494:E494"/>
    <mergeCell ref="B480:E480"/>
    <mergeCell ref="B481:E481"/>
    <mergeCell ref="B482:E482"/>
    <mergeCell ref="A486:E486"/>
    <mergeCell ref="B487:E487"/>
    <mergeCell ref="B488:E488"/>
    <mergeCell ref="B504:E504"/>
    <mergeCell ref="B505:E505"/>
    <mergeCell ref="B506:E506"/>
    <mergeCell ref="A510:E510"/>
    <mergeCell ref="B511:E511"/>
    <mergeCell ref="B512:E512"/>
    <mergeCell ref="A498:E498"/>
    <mergeCell ref="B499:E499"/>
    <mergeCell ref="B500:E500"/>
    <mergeCell ref="B501:E501"/>
    <mergeCell ref="B502:E502"/>
    <mergeCell ref="B503:E503"/>
    <mergeCell ref="B516:C516"/>
    <mergeCell ref="D516:E516"/>
    <mergeCell ref="B517:C517"/>
    <mergeCell ref="D517:E517"/>
    <mergeCell ref="B518:C518"/>
    <mergeCell ref="D518:E518"/>
    <mergeCell ref="B513:C513"/>
    <mergeCell ref="D513:E513"/>
    <mergeCell ref="B514:C514"/>
    <mergeCell ref="D514:E514"/>
    <mergeCell ref="B515:C515"/>
    <mergeCell ref="D515:E515"/>
    <mergeCell ref="B528:E528"/>
    <mergeCell ref="B529:E529"/>
    <mergeCell ref="B530:E530"/>
    <mergeCell ref="A534:E534"/>
    <mergeCell ref="B535:E535"/>
    <mergeCell ref="B536:E536"/>
    <mergeCell ref="A522:E522"/>
    <mergeCell ref="B523:E523"/>
    <mergeCell ref="B524:E524"/>
    <mergeCell ref="B525:E525"/>
    <mergeCell ref="B526:E526"/>
    <mergeCell ref="B527:E527"/>
    <mergeCell ref="A546:E546"/>
    <mergeCell ref="B547:E547"/>
    <mergeCell ref="B548:E548"/>
    <mergeCell ref="B549:E549"/>
    <mergeCell ref="B550:E550"/>
    <mergeCell ref="B551:E551"/>
    <mergeCell ref="B537:E537"/>
    <mergeCell ref="B538:E538"/>
    <mergeCell ref="B539:E539"/>
    <mergeCell ref="B540:E540"/>
    <mergeCell ref="B541:E541"/>
    <mergeCell ref="B542:E542"/>
    <mergeCell ref="B561:E561"/>
    <mergeCell ref="B562:E562"/>
    <mergeCell ref="B563:E563"/>
    <mergeCell ref="B564:E564"/>
    <mergeCell ref="B565:E565"/>
    <mergeCell ref="B566:E566"/>
    <mergeCell ref="B552:E552"/>
    <mergeCell ref="B553:E553"/>
    <mergeCell ref="B554:E554"/>
    <mergeCell ref="A558:E558"/>
    <mergeCell ref="B559:E559"/>
    <mergeCell ref="B560:E560"/>
    <mergeCell ref="B576:E576"/>
    <mergeCell ref="B577:E577"/>
    <mergeCell ref="B578:E578"/>
    <mergeCell ref="A582:E582"/>
    <mergeCell ref="B583:E583"/>
    <mergeCell ref="B584:E584"/>
    <mergeCell ref="A570:E570"/>
    <mergeCell ref="B571:E571"/>
    <mergeCell ref="B572:E572"/>
    <mergeCell ref="B573:E573"/>
    <mergeCell ref="B574:E574"/>
    <mergeCell ref="B575:E575"/>
    <mergeCell ref="A594:E594"/>
    <mergeCell ref="B595:E595"/>
    <mergeCell ref="B596:E596"/>
    <mergeCell ref="B597:C597"/>
    <mergeCell ref="D597:E597"/>
    <mergeCell ref="B598:C598"/>
    <mergeCell ref="D598:E598"/>
    <mergeCell ref="B585:E585"/>
    <mergeCell ref="B586:E586"/>
    <mergeCell ref="B587:E587"/>
    <mergeCell ref="B588:E588"/>
    <mergeCell ref="B589:E589"/>
    <mergeCell ref="B590:E590"/>
    <mergeCell ref="B602:C602"/>
    <mergeCell ref="D602:E602"/>
    <mergeCell ref="A606:E606"/>
    <mergeCell ref="B607:E607"/>
    <mergeCell ref="B608:E608"/>
    <mergeCell ref="B609:E609"/>
    <mergeCell ref="B599:C599"/>
    <mergeCell ref="D599:E599"/>
    <mergeCell ref="B600:C600"/>
    <mergeCell ref="D600:E600"/>
    <mergeCell ref="B601:C601"/>
    <mergeCell ref="D601:E601"/>
    <mergeCell ref="B619:E619"/>
    <mergeCell ref="B620:E620"/>
    <mergeCell ref="B621:E621"/>
    <mergeCell ref="B622:E622"/>
    <mergeCell ref="B623:E623"/>
    <mergeCell ref="B624:E624"/>
    <mergeCell ref="B610:E610"/>
    <mergeCell ref="B611:E611"/>
    <mergeCell ref="B612:E612"/>
    <mergeCell ref="B613:E613"/>
    <mergeCell ref="B614:E614"/>
    <mergeCell ref="A618:E618"/>
    <mergeCell ref="B634:E634"/>
    <mergeCell ref="B635:E635"/>
    <mergeCell ref="B636:E636"/>
    <mergeCell ref="B637:E637"/>
    <mergeCell ref="B638:E638"/>
    <mergeCell ref="A642:E642"/>
    <mergeCell ref="B625:E625"/>
    <mergeCell ref="B626:E626"/>
    <mergeCell ref="A630:E630"/>
    <mergeCell ref="B631:E631"/>
    <mergeCell ref="B632:E632"/>
    <mergeCell ref="B633:E633"/>
    <mergeCell ref="B649:E649"/>
    <mergeCell ref="B650:E650"/>
    <mergeCell ref="A654:E654"/>
    <mergeCell ref="B655:E655"/>
    <mergeCell ref="B656:E656"/>
    <mergeCell ref="D657:E657"/>
    <mergeCell ref="B643:E643"/>
    <mergeCell ref="B644:E644"/>
    <mergeCell ref="B645:E645"/>
    <mergeCell ref="B646:E646"/>
    <mergeCell ref="B647:E647"/>
    <mergeCell ref="B648:E648"/>
    <mergeCell ref="B667:E667"/>
    <mergeCell ref="B668:E668"/>
    <mergeCell ref="A678:E678"/>
    <mergeCell ref="B679:E679"/>
    <mergeCell ref="B680:E680"/>
    <mergeCell ref="B681:E681"/>
    <mergeCell ref="D658:E658"/>
    <mergeCell ref="D659:E659"/>
    <mergeCell ref="D660:E660"/>
    <mergeCell ref="D661:E661"/>
    <mergeCell ref="D662:E662"/>
    <mergeCell ref="A666:E666"/>
    <mergeCell ref="B691:E691"/>
    <mergeCell ref="B692:E692"/>
    <mergeCell ref="B693:E693"/>
    <mergeCell ref="B694:E694"/>
    <mergeCell ref="B695:E695"/>
    <mergeCell ref="B696:E696"/>
    <mergeCell ref="B682:E682"/>
    <mergeCell ref="B683:E683"/>
    <mergeCell ref="B684:E684"/>
    <mergeCell ref="B685:E685"/>
    <mergeCell ref="B686:E686"/>
    <mergeCell ref="A690:E690"/>
    <mergeCell ref="B706:E706"/>
    <mergeCell ref="B707:E707"/>
    <mergeCell ref="B708:E708"/>
    <mergeCell ref="B709:E709"/>
    <mergeCell ref="B710:E710"/>
    <mergeCell ref="A714:E714"/>
    <mergeCell ref="B697:E697"/>
    <mergeCell ref="B698:E698"/>
    <mergeCell ref="A702:E702"/>
    <mergeCell ref="B703:E703"/>
    <mergeCell ref="B704:E704"/>
    <mergeCell ref="B705:E705"/>
    <mergeCell ref="B721:E721"/>
    <mergeCell ref="B722:E722"/>
    <mergeCell ref="A726:E726"/>
    <mergeCell ref="B727:E727"/>
    <mergeCell ref="B728:E728"/>
    <mergeCell ref="B729:E729"/>
    <mergeCell ref="B715:E715"/>
    <mergeCell ref="B716:E716"/>
    <mergeCell ref="B717:E717"/>
    <mergeCell ref="B718:E718"/>
    <mergeCell ref="B719:E719"/>
    <mergeCell ref="B720:E720"/>
    <mergeCell ref="B740:E740"/>
    <mergeCell ref="B741:E741"/>
    <mergeCell ref="B742:E742"/>
    <mergeCell ref="B743:E743"/>
    <mergeCell ref="B744:E744"/>
    <mergeCell ref="B745:E745"/>
    <mergeCell ref="B730:E730"/>
    <mergeCell ref="B731:E731"/>
    <mergeCell ref="B732:E732"/>
    <mergeCell ref="B733:E733"/>
    <mergeCell ref="B734:E734"/>
    <mergeCell ref="A739:E739"/>
    <mergeCell ref="B755:E755"/>
    <mergeCell ref="B756:E756"/>
    <mergeCell ref="B757:E757"/>
    <mergeCell ref="B758:E758"/>
    <mergeCell ref="B759:E759"/>
    <mergeCell ref="B764:E764"/>
    <mergeCell ref="B746:E746"/>
    <mergeCell ref="B747:E747"/>
    <mergeCell ref="A751:E751"/>
    <mergeCell ref="B752:E752"/>
    <mergeCell ref="B753:E753"/>
    <mergeCell ref="B754:E754"/>
    <mergeCell ref="B773:C773"/>
    <mergeCell ref="D773:E773"/>
    <mergeCell ref="B774:C774"/>
    <mergeCell ref="D774:E774"/>
    <mergeCell ref="B775:C775"/>
    <mergeCell ref="D775:E775"/>
    <mergeCell ref="B765:E765"/>
    <mergeCell ref="A769:E769"/>
    <mergeCell ref="B770:E770"/>
    <mergeCell ref="B771:E771"/>
    <mergeCell ref="B772:C772"/>
    <mergeCell ref="D772:E772"/>
    <mergeCell ref="B783:E783"/>
    <mergeCell ref="B784:E784"/>
    <mergeCell ref="B785:E785"/>
    <mergeCell ref="B786:E786"/>
    <mergeCell ref="B787:E787"/>
    <mergeCell ref="B788:E788"/>
    <mergeCell ref="B776:C776"/>
    <mergeCell ref="D776:E776"/>
    <mergeCell ref="B777:C777"/>
    <mergeCell ref="D777:E777"/>
    <mergeCell ref="A781:E781"/>
    <mergeCell ref="B782:E782"/>
    <mergeCell ref="D798:E798"/>
    <mergeCell ref="D799:E799"/>
    <mergeCell ref="D800:E800"/>
    <mergeCell ref="D801:E801"/>
    <mergeCell ref="A805:E805"/>
    <mergeCell ref="B806:E806"/>
    <mergeCell ref="B789:E789"/>
    <mergeCell ref="A793:E793"/>
    <mergeCell ref="B794:E794"/>
    <mergeCell ref="B795:E795"/>
    <mergeCell ref="D796:E796"/>
    <mergeCell ref="D797:E797"/>
    <mergeCell ref="B811:C811"/>
    <mergeCell ref="D811:E811"/>
    <mergeCell ref="B812:C812"/>
    <mergeCell ref="D812:E812"/>
    <mergeCell ref="B813:C813"/>
    <mergeCell ref="D813:E813"/>
    <mergeCell ref="B807:E807"/>
    <mergeCell ref="B808:C808"/>
    <mergeCell ref="D808:E808"/>
    <mergeCell ref="B809:C809"/>
    <mergeCell ref="D809:E809"/>
    <mergeCell ref="B810:C810"/>
    <mergeCell ref="D810:E810"/>
    <mergeCell ref="D823:E823"/>
    <mergeCell ref="D824:E824"/>
    <mergeCell ref="D825:E825"/>
    <mergeCell ref="A829:E829"/>
    <mergeCell ref="B830:E830"/>
    <mergeCell ref="B831:E831"/>
    <mergeCell ref="A817:E817"/>
    <mergeCell ref="B818:E818"/>
    <mergeCell ref="B819:E819"/>
    <mergeCell ref="D820:E820"/>
    <mergeCell ref="D821:E821"/>
    <mergeCell ref="D822:E822"/>
    <mergeCell ref="B841:E841"/>
    <mergeCell ref="B842:E842"/>
    <mergeCell ref="A846:E846"/>
    <mergeCell ref="B847:E847"/>
    <mergeCell ref="B848:E848"/>
    <mergeCell ref="D849:E849"/>
    <mergeCell ref="B832:E832"/>
    <mergeCell ref="B833:E833"/>
    <mergeCell ref="B834:E834"/>
    <mergeCell ref="B835:E835"/>
    <mergeCell ref="B836:E836"/>
    <mergeCell ref="B837:E837"/>
    <mergeCell ref="B859:E859"/>
    <mergeCell ref="B860:E860"/>
    <mergeCell ref="B861:E861"/>
    <mergeCell ref="B862:E862"/>
    <mergeCell ref="B863:E863"/>
    <mergeCell ref="B864:E864"/>
    <mergeCell ref="D850:E850"/>
    <mergeCell ref="D851:E851"/>
    <mergeCell ref="D852:E852"/>
    <mergeCell ref="D853:E853"/>
    <mergeCell ref="D854:E854"/>
    <mergeCell ref="A858:E858"/>
    <mergeCell ref="B874:E874"/>
    <mergeCell ref="B875:E875"/>
    <mergeCell ref="B876:E876"/>
    <mergeCell ref="B877:E877"/>
    <mergeCell ref="B878:E878"/>
    <mergeCell ref="A882:E882"/>
    <mergeCell ref="B865:E865"/>
    <mergeCell ref="B866:E866"/>
    <mergeCell ref="A870:E870"/>
    <mergeCell ref="B871:E871"/>
    <mergeCell ref="B872:E872"/>
    <mergeCell ref="B873:E873"/>
    <mergeCell ref="B889:E889"/>
    <mergeCell ref="B890:E890"/>
    <mergeCell ref="A894:E894"/>
    <mergeCell ref="B895:E895"/>
    <mergeCell ref="B896:E896"/>
    <mergeCell ref="D897:E897"/>
    <mergeCell ref="B883:E883"/>
    <mergeCell ref="B884:E884"/>
    <mergeCell ref="B885:E885"/>
    <mergeCell ref="B886:E886"/>
    <mergeCell ref="B887:E887"/>
    <mergeCell ref="B888:E888"/>
    <mergeCell ref="B907:E907"/>
    <mergeCell ref="B908:E908"/>
    <mergeCell ref="B909:C909"/>
    <mergeCell ref="D909:E909"/>
    <mergeCell ref="B910:C910"/>
    <mergeCell ref="D910:E910"/>
    <mergeCell ref="D898:E898"/>
    <mergeCell ref="D899:E899"/>
    <mergeCell ref="D900:E900"/>
    <mergeCell ref="D901:E901"/>
    <mergeCell ref="D902:E902"/>
    <mergeCell ref="A906:E906"/>
    <mergeCell ref="B914:C914"/>
    <mergeCell ref="D914:E914"/>
    <mergeCell ref="B918:E918"/>
    <mergeCell ref="A929:E929"/>
    <mergeCell ref="B930:E930"/>
    <mergeCell ref="B911:C911"/>
    <mergeCell ref="D911:E911"/>
    <mergeCell ref="B912:C912"/>
    <mergeCell ref="D912:E912"/>
    <mergeCell ref="B913:C913"/>
    <mergeCell ref="D913:E913"/>
    <mergeCell ref="A940:E940"/>
    <mergeCell ref="B941:E941"/>
    <mergeCell ref="B942:E942"/>
    <mergeCell ref="B943:E943"/>
    <mergeCell ref="B944:E944"/>
    <mergeCell ref="B945:E945"/>
    <mergeCell ref="B931:E931"/>
    <mergeCell ref="B932:E932"/>
    <mergeCell ref="B933:E933"/>
    <mergeCell ref="B934:E934"/>
    <mergeCell ref="B935:E935"/>
    <mergeCell ref="B936:E936"/>
    <mergeCell ref="B955:E955"/>
    <mergeCell ref="B956:E956"/>
    <mergeCell ref="B957:E957"/>
    <mergeCell ref="B958:E958"/>
    <mergeCell ref="A962:E962"/>
    <mergeCell ref="B963:E963"/>
    <mergeCell ref="B946:E946"/>
    <mergeCell ref="B947:E947"/>
    <mergeCell ref="A951:E951"/>
    <mergeCell ref="B952:E952"/>
    <mergeCell ref="B953:E953"/>
    <mergeCell ref="B954:E954"/>
    <mergeCell ref="A974:E974"/>
    <mergeCell ref="B975:E975"/>
    <mergeCell ref="B976:E976"/>
    <mergeCell ref="B977:E977"/>
    <mergeCell ref="B978:E978"/>
    <mergeCell ref="B979:E979"/>
    <mergeCell ref="B964:E964"/>
    <mergeCell ref="B965:E965"/>
    <mergeCell ref="B966:E966"/>
    <mergeCell ref="B967:E967"/>
    <mergeCell ref="B968:E968"/>
    <mergeCell ref="B969:E969"/>
    <mergeCell ref="B989:E989"/>
    <mergeCell ref="B990:E990"/>
    <mergeCell ref="B991:E991"/>
    <mergeCell ref="B992:E992"/>
    <mergeCell ref="A996:E996"/>
    <mergeCell ref="B997:E997"/>
    <mergeCell ref="B980:E980"/>
    <mergeCell ref="B981:E981"/>
    <mergeCell ref="A985:E985"/>
    <mergeCell ref="B986:E986"/>
    <mergeCell ref="B987:E987"/>
    <mergeCell ref="B988:E988"/>
    <mergeCell ref="A1007:E1007"/>
    <mergeCell ref="B1008:E1008"/>
    <mergeCell ref="B1009:E1009"/>
    <mergeCell ref="B1010:E1010"/>
    <mergeCell ref="B1011:E1011"/>
    <mergeCell ref="B1012:E1012"/>
    <mergeCell ref="B998:E998"/>
    <mergeCell ref="B999:E999"/>
    <mergeCell ref="B1000:E1000"/>
    <mergeCell ref="B1001:E1001"/>
    <mergeCell ref="B1002:E1002"/>
    <mergeCell ref="B1003:E1003"/>
    <mergeCell ref="B1022:E1022"/>
    <mergeCell ref="B1023:E1023"/>
    <mergeCell ref="B1024:E1024"/>
    <mergeCell ref="B1025:E1025"/>
    <mergeCell ref="A1029:E1029"/>
    <mergeCell ref="B1030:E1030"/>
    <mergeCell ref="B1013:E1013"/>
    <mergeCell ref="B1014:E1014"/>
    <mergeCell ref="A1018:E1018"/>
    <mergeCell ref="B1019:E1019"/>
    <mergeCell ref="B1020:E1020"/>
    <mergeCell ref="B1021:E1021"/>
    <mergeCell ref="A1040:E1040"/>
    <mergeCell ref="B1041:E1041"/>
    <mergeCell ref="B1042:E1042"/>
    <mergeCell ref="B1043:E1043"/>
    <mergeCell ref="B1044:E1044"/>
    <mergeCell ref="B1045:E1045"/>
    <mergeCell ref="B1031:E1031"/>
    <mergeCell ref="B1032:E1032"/>
    <mergeCell ref="B1033:E1033"/>
    <mergeCell ref="B1034:E1034"/>
    <mergeCell ref="B1035:E1035"/>
    <mergeCell ref="B1036:E1036"/>
    <mergeCell ref="A1074:E1074"/>
    <mergeCell ref="B1075:E1075"/>
    <mergeCell ref="B1076:E1076"/>
    <mergeCell ref="B1077:E1077"/>
    <mergeCell ref="B1078:E1078"/>
    <mergeCell ref="B1079:E1079"/>
    <mergeCell ref="B1046:E1046"/>
    <mergeCell ref="B1047:E1047"/>
    <mergeCell ref="A1051:E1051"/>
    <mergeCell ref="B1052:E1052"/>
    <mergeCell ref="A1062:E1062"/>
    <mergeCell ref="B1063:E1063"/>
    <mergeCell ref="B1089:E1089"/>
    <mergeCell ref="B1090:E1090"/>
    <mergeCell ref="B1091:E1091"/>
    <mergeCell ref="B1092:E1092"/>
    <mergeCell ref="A1096:E1096"/>
    <mergeCell ref="B1097:E1097"/>
    <mergeCell ref="B1080:E1080"/>
    <mergeCell ref="B1081:E1081"/>
    <mergeCell ref="A1085:E1085"/>
    <mergeCell ref="B1086:E1086"/>
    <mergeCell ref="B1087:E1087"/>
    <mergeCell ref="B1088:E1088"/>
    <mergeCell ref="B1101:C1101"/>
    <mergeCell ref="D1101:E1101"/>
    <mergeCell ref="B1102:C1102"/>
    <mergeCell ref="D1102:E1102"/>
    <mergeCell ref="B1103:C1103"/>
    <mergeCell ref="D1103:E1103"/>
    <mergeCell ref="B1098:C1098"/>
    <mergeCell ref="D1098:E1098"/>
    <mergeCell ref="B1099:C1099"/>
    <mergeCell ref="D1099:E1099"/>
    <mergeCell ref="B1100:C1100"/>
    <mergeCell ref="D1100:E1100"/>
    <mergeCell ref="B1113:E1113"/>
    <mergeCell ref="B1114:E1114"/>
    <mergeCell ref="A1118:E1118"/>
    <mergeCell ref="B1119:E1119"/>
    <mergeCell ref="B1120:E1120"/>
    <mergeCell ref="B1121:E1121"/>
    <mergeCell ref="A1107:E1107"/>
    <mergeCell ref="B1108:E1108"/>
    <mergeCell ref="B1109:E1109"/>
    <mergeCell ref="B1110:E1110"/>
    <mergeCell ref="B1111:E1111"/>
    <mergeCell ref="B1112:E1112"/>
    <mergeCell ref="B1131:C1131"/>
    <mergeCell ref="D1131:E1131"/>
    <mergeCell ref="B1132:C1132"/>
    <mergeCell ref="D1132:E1132"/>
    <mergeCell ref="B1133:C1133"/>
    <mergeCell ref="D1133:E1133"/>
    <mergeCell ref="B1122:E1122"/>
    <mergeCell ref="B1123:E1123"/>
    <mergeCell ref="B1124:E1124"/>
    <mergeCell ref="B1125:E1125"/>
    <mergeCell ref="A1129:E1129"/>
    <mergeCell ref="B1130:E1130"/>
    <mergeCell ref="A1140:E1140"/>
    <mergeCell ref="B1141:E1141"/>
    <mergeCell ref="B1142:E1142"/>
    <mergeCell ref="B1143:E1143"/>
    <mergeCell ref="B1144:E1144"/>
    <mergeCell ref="B1145:E1145"/>
    <mergeCell ref="B1134:C1134"/>
    <mergeCell ref="D1134:E1134"/>
    <mergeCell ref="B1135:C1135"/>
    <mergeCell ref="D1135:E1135"/>
    <mergeCell ref="B1136:C1136"/>
    <mergeCell ref="D1136:E1136"/>
    <mergeCell ref="B1155:E1155"/>
    <mergeCell ref="B1156:E1156"/>
    <mergeCell ref="B1157:E1157"/>
    <mergeCell ref="B1158:E1158"/>
    <mergeCell ref="B1146:E1146"/>
    <mergeCell ref="B1147:E1147"/>
    <mergeCell ref="A1151:E1151"/>
    <mergeCell ref="B1152:E1152"/>
    <mergeCell ref="B1153:E1153"/>
    <mergeCell ref="B1154:E115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6870-ABD2-45C6-9CFA-DE90A73841E0}">
  <dimension ref="A1:F29"/>
  <sheetViews>
    <sheetView zoomScaleNormal="100" workbookViewId="0">
      <selection activeCell="C6" sqref="C6:C9"/>
    </sheetView>
  </sheetViews>
  <sheetFormatPr defaultRowHeight="15" x14ac:dyDescent="0.25"/>
  <cols>
    <col min="1" max="1" width="45.28515625" style="14" customWidth="1"/>
    <col min="2" max="2" width="35.7109375" style="14" customWidth="1"/>
    <col min="3" max="5" width="26" style="14" customWidth="1"/>
  </cols>
  <sheetData>
    <row r="1" spans="1:6" ht="19.5" x14ac:dyDescent="0.25">
      <c r="A1" s="593" t="s">
        <v>13</v>
      </c>
      <c r="B1" s="594"/>
      <c r="C1" s="594"/>
      <c r="D1" s="594"/>
      <c r="E1" s="595"/>
    </row>
    <row r="2" spans="1:6" ht="45" x14ac:dyDescent="0.25">
      <c r="A2" s="37" t="s">
        <v>0</v>
      </c>
      <c r="B2" s="566" t="s">
        <v>31</v>
      </c>
      <c r="C2" s="567"/>
      <c r="D2" s="567"/>
      <c r="E2" s="568"/>
    </row>
    <row r="3" spans="1:6" ht="27" customHeight="1" thickBot="1" x14ac:dyDescent="0.3">
      <c r="A3" s="38" t="s">
        <v>1</v>
      </c>
      <c r="B3" s="647">
        <v>24027</v>
      </c>
      <c r="C3" s="559"/>
      <c r="D3" s="559"/>
      <c r="E3" s="560"/>
    </row>
    <row r="4" spans="1:6" s="196" customFormat="1" ht="17.45" customHeight="1" thickBot="1" x14ac:dyDescent="0.3">
      <c r="A4" s="239"/>
      <c r="B4" s="473"/>
      <c r="C4" s="241"/>
      <c r="D4" s="241"/>
      <c r="E4" s="242"/>
    </row>
    <row r="5" spans="1:6" ht="30" x14ac:dyDescent="0.25">
      <c r="A5" s="39" t="s">
        <v>2</v>
      </c>
      <c r="B5" s="40" t="s">
        <v>3</v>
      </c>
      <c r="C5" s="41" t="s">
        <v>14</v>
      </c>
      <c r="D5" s="41" t="s">
        <v>4</v>
      </c>
      <c r="E5" s="42" t="s">
        <v>15</v>
      </c>
    </row>
    <row r="6" spans="1:6" ht="27.75" customHeight="1" x14ac:dyDescent="0.25">
      <c r="A6" s="15">
        <v>12105</v>
      </c>
      <c r="B6" s="21" t="s">
        <v>31</v>
      </c>
      <c r="C6" s="25">
        <v>5800971</v>
      </c>
      <c r="D6" s="25">
        <v>6542385</v>
      </c>
      <c r="E6" s="28">
        <v>6579000</v>
      </c>
    </row>
    <row r="7" spans="1:6" ht="42.95" customHeight="1" x14ac:dyDescent="0.25">
      <c r="A7" s="43" t="s">
        <v>32</v>
      </c>
      <c r="B7" s="78" t="s">
        <v>33</v>
      </c>
      <c r="C7" s="26">
        <v>5661971</v>
      </c>
      <c r="D7" s="26">
        <v>6542835</v>
      </c>
      <c r="E7" s="29">
        <v>6579000</v>
      </c>
    </row>
    <row r="8" spans="1:6" ht="42.95" customHeight="1" x14ac:dyDescent="0.25">
      <c r="A8" s="43" t="s">
        <v>34</v>
      </c>
      <c r="B8" s="78" t="s">
        <v>1306</v>
      </c>
      <c r="C8" s="26">
        <v>93000</v>
      </c>
      <c r="D8" s="19">
        <v>0</v>
      </c>
      <c r="E8" s="20">
        <v>0</v>
      </c>
      <c r="F8" t="s">
        <v>122</v>
      </c>
    </row>
    <row r="9" spans="1:6" ht="42.95" customHeight="1" thickBot="1" x14ac:dyDescent="0.3">
      <c r="A9" s="16" t="s">
        <v>35</v>
      </c>
      <c r="B9" s="24" t="s">
        <v>36</v>
      </c>
      <c r="C9" s="182">
        <v>46000</v>
      </c>
      <c r="D9" s="17">
        <v>0</v>
      </c>
      <c r="E9" s="18">
        <v>0</v>
      </c>
    </row>
    <row r="10" spans="1:6" x14ac:dyDescent="0.25">
      <c r="A10" s="672" t="s">
        <v>5</v>
      </c>
      <c r="B10" s="673"/>
      <c r="C10" s="673"/>
      <c r="D10" s="673"/>
      <c r="E10" s="674"/>
    </row>
    <row r="11" spans="1:6" ht="29.25" x14ac:dyDescent="0.25">
      <c r="A11" s="236" t="s">
        <v>25</v>
      </c>
      <c r="B11" s="561" t="s">
        <v>37</v>
      </c>
      <c r="C11" s="562"/>
      <c r="D11" s="562"/>
      <c r="E11" s="563"/>
    </row>
    <row r="12" spans="1:6" ht="75" customHeight="1" x14ac:dyDescent="0.25">
      <c r="A12" s="236" t="s">
        <v>26</v>
      </c>
      <c r="B12" s="813" t="s">
        <v>1307</v>
      </c>
      <c r="C12" s="814"/>
      <c r="D12" s="814"/>
      <c r="E12" s="815"/>
    </row>
    <row r="13" spans="1:6" ht="38.25" customHeight="1" x14ac:dyDescent="0.25">
      <c r="A13" s="310" t="s">
        <v>27</v>
      </c>
      <c r="B13" s="495" t="s">
        <v>38</v>
      </c>
      <c r="C13" s="642"/>
      <c r="D13" s="495" t="s">
        <v>39</v>
      </c>
      <c r="E13" s="509"/>
    </row>
    <row r="14" spans="1:6" ht="21" customHeight="1" x14ac:dyDescent="0.25">
      <c r="A14" s="155" t="s">
        <v>9</v>
      </c>
      <c r="B14" s="520" t="s">
        <v>40</v>
      </c>
      <c r="C14" s="520"/>
      <c r="D14" s="841" t="s">
        <v>40</v>
      </c>
      <c r="E14" s="842"/>
    </row>
    <row r="15" spans="1:6" ht="21" customHeight="1" x14ac:dyDescent="0.25">
      <c r="A15" s="155" t="s">
        <v>10</v>
      </c>
      <c r="B15" s="624">
        <v>0</v>
      </c>
      <c r="C15" s="624"/>
      <c r="D15" s="624">
        <v>0</v>
      </c>
      <c r="E15" s="624"/>
    </row>
    <row r="16" spans="1:6" ht="21" customHeight="1" x14ac:dyDescent="0.25">
      <c r="A16" s="155" t="s">
        <v>11</v>
      </c>
      <c r="B16" s="624">
        <v>1400</v>
      </c>
      <c r="C16" s="624"/>
      <c r="D16" s="624">
        <v>20</v>
      </c>
      <c r="E16" s="624"/>
    </row>
    <row r="17" spans="1:5" ht="21" customHeight="1" x14ac:dyDescent="0.25">
      <c r="A17" s="155" t="s">
        <v>12</v>
      </c>
      <c r="B17" s="624">
        <v>1400</v>
      </c>
      <c r="C17" s="624"/>
      <c r="D17" s="624">
        <v>20</v>
      </c>
      <c r="E17" s="624"/>
    </row>
    <row r="18" spans="1:5" ht="21" customHeight="1" thickBot="1" x14ac:dyDescent="0.3">
      <c r="A18" s="158" t="s">
        <v>41</v>
      </c>
      <c r="B18" s="840">
        <v>1400</v>
      </c>
      <c r="C18" s="840"/>
      <c r="D18" s="624">
        <v>20</v>
      </c>
      <c r="E18" s="624"/>
    </row>
    <row r="19" spans="1:5" ht="64.150000000000006" customHeight="1" x14ac:dyDescent="0.25">
      <c r="A19" s="62" t="s">
        <v>26</v>
      </c>
      <c r="B19" s="836" t="s">
        <v>1308</v>
      </c>
      <c r="C19" s="837"/>
      <c r="D19" s="837"/>
      <c r="E19" s="838"/>
    </row>
    <row r="20" spans="1:5" ht="29.25" x14ac:dyDescent="0.25">
      <c r="A20" s="157" t="s">
        <v>27</v>
      </c>
      <c r="B20" s="520" t="s">
        <v>42</v>
      </c>
      <c r="C20" s="520"/>
      <c r="D20" s="495" t="s">
        <v>43</v>
      </c>
      <c r="E20" s="509"/>
    </row>
    <row r="21" spans="1:5" ht="21" customHeight="1" x14ac:dyDescent="0.25">
      <c r="A21" s="237" t="s">
        <v>9</v>
      </c>
      <c r="B21" s="520" t="s">
        <v>40</v>
      </c>
      <c r="C21" s="520"/>
      <c r="D21" s="495" t="s">
        <v>44</v>
      </c>
      <c r="E21" s="509"/>
    </row>
    <row r="22" spans="1:5" ht="21" customHeight="1" x14ac:dyDescent="0.25">
      <c r="A22" s="155" t="s">
        <v>10</v>
      </c>
      <c r="B22" s="624">
        <v>0</v>
      </c>
      <c r="C22" s="624"/>
      <c r="D22" s="495">
        <v>0</v>
      </c>
      <c r="E22" s="509"/>
    </row>
    <row r="23" spans="1:5" ht="21" customHeight="1" x14ac:dyDescent="0.25">
      <c r="A23" s="155" t="s">
        <v>11</v>
      </c>
      <c r="B23" s="624">
        <v>1</v>
      </c>
      <c r="C23" s="624"/>
      <c r="D23" s="495">
        <v>1</v>
      </c>
      <c r="E23" s="509"/>
    </row>
    <row r="24" spans="1:5" ht="21" customHeight="1" x14ac:dyDescent="0.25">
      <c r="A24" s="155" t="s">
        <v>12</v>
      </c>
      <c r="B24" s="624">
        <v>0</v>
      </c>
      <c r="C24" s="624"/>
      <c r="D24" s="495">
        <v>0</v>
      </c>
      <c r="E24" s="509"/>
    </row>
    <row r="25" spans="1:5" ht="21" customHeight="1" thickBot="1" x14ac:dyDescent="0.3">
      <c r="A25" s="156" t="s">
        <v>41</v>
      </c>
      <c r="B25" s="843">
        <v>0</v>
      </c>
      <c r="C25" s="843"/>
      <c r="D25" s="647">
        <v>0</v>
      </c>
      <c r="E25" s="560"/>
    </row>
    <row r="27" spans="1:5" x14ac:dyDescent="0.25">
      <c r="D27" s="839"/>
      <c r="E27" s="839"/>
    </row>
    <row r="28" spans="1:5" x14ac:dyDescent="0.25">
      <c r="D28" s="23"/>
      <c r="E28" s="23"/>
    </row>
    <row r="29" spans="1:5" x14ac:dyDescent="0.25">
      <c r="D29" s="839"/>
      <c r="E29" s="839"/>
    </row>
  </sheetData>
  <mergeCells count="33">
    <mergeCell ref="B25:C25"/>
    <mergeCell ref="D20:E20"/>
    <mergeCell ref="D21:E21"/>
    <mergeCell ref="D22:E22"/>
    <mergeCell ref="D23:E23"/>
    <mergeCell ref="D24:E24"/>
    <mergeCell ref="D25:E25"/>
    <mergeCell ref="B20:C20"/>
    <mergeCell ref="B21:C21"/>
    <mergeCell ref="B22:C22"/>
    <mergeCell ref="B23:C23"/>
    <mergeCell ref="B24:C24"/>
    <mergeCell ref="D13:E13"/>
    <mergeCell ref="B13:C13"/>
    <mergeCell ref="D14:E14"/>
    <mergeCell ref="D15:E15"/>
    <mergeCell ref="D16:E16"/>
    <mergeCell ref="B19:E19"/>
    <mergeCell ref="B12:E12"/>
    <mergeCell ref="A1:E1"/>
    <mergeCell ref="D27:E27"/>
    <mergeCell ref="D29:E29"/>
    <mergeCell ref="B2:E2"/>
    <mergeCell ref="B3:E3"/>
    <mergeCell ref="A10:E10"/>
    <mergeCell ref="B11:E11"/>
    <mergeCell ref="D17:E17"/>
    <mergeCell ref="D18:E18"/>
    <mergeCell ref="B14:C14"/>
    <mergeCell ref="B15:C15"/>
    <mergeCell ref="B16:C16"/>
    <mergeCell ref="B17:C17"/>
    <mergeCell ref="B18:C1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93E2C-D3EB-4DB5-ADBE-023C098FDE13}">
  <dimension ref="A1:E27"/>
  <sheetViews>
    <sheetView workbookViewId="0">
      <selection sqref="A1:E1"/>
    </sheetView>
  </sheetViews>
  <sheetFormatPr defaultRowHeight="15" x14ac:dyDescent="0.25"/>
  <cols>
    <col min="1" max="1" width="45.28515625" style="36" customWidth="1"/>
    <col min="2" max="2" width="35.7109375" style="36" customWidth="1"/>
    <col min="3" max="3" width="20.7109375" style="36" customWidth="1"/>
    <col min="4" max="4" width="26" style="36" customWidth="1"/>
    <col min="5" max="5" width="25.7109375" style="36" customWidth="1"/>
  </cols>
  <sheetData>
    <row r="1" spans="1:5" ht="19.5" x14ac:dyDescent="0.25">
      <c r="A1" s="593" t="s">
        <v>13</v>
      </c>
      <c r="B1" s="594"/>
      <c r="C1" s="594"/>
      <c r="D1" s="594"/>
      <c r="E1" s="595"/>
    </row>
    <row r="2" spans="1:5" ht="45" x14ac:dyDescent="0.25">
      <c r="A2" s="37" t="s">
        <v>0</v>
      </c>
      <c r="B2" s="566" t="s">
        <v>406</v>
      </c>
      <c r="C2" s="567"/>
      <c r="D2" s="567"/>
      <c r="E2" s="568"/>
    </row>
    <row r="3" spans="1:5" ht="15.75" thickBot="1" x14ac:dyDescent="0.3">
      <c r="A3" s="37" t="s">
        <v>1</v>
      </c>
      <c r="B3" s="596" t="s">
        <v>1330</v>
      </c>
      <c r="C3" s="597"/>
      <c r="D3" s="597"/>
      <c r="E3" s="598"/>
    </row>
    <row r="4" spans="1:5" ht="15.75" thickBot="1" x14ac:dyDescent="0.3"/>
    <row r="5" spans="1:5" ht="30" x14ac:dyDescent="0.25">
      <c r="A5" s="153" t="s">
        <v>2</v>
      </c>
      <c r="B5" s="154" t="s">
        <v>3</v>
      </c>
      <c r="C5" s="41" t="s">
        <v>14</v>
      </c>
      <c r="D5" s="41" t="s">
        <v>4</v>
      </c>
      <c r="E5" s="42" t="s">
        <v>15</v>
      </c>
    </row>
    <row r="6" spans="1:5" ht="57.75" thickBot="1" x14ac:dyDescent="0.3">
      <c r="A6" s="43" t="s">
        <v>407</v>
      </c>
      <c r="B6" s="133" t="s">
        <v>408</v>
      </c>
      <c r="C6" s="172">
        <v>0</v>
      </c>
      <c r="D6" s="172">
        <v>478080</v>
      </c>
      <c r="E6" s="144">
        <v>0</v>
      </c>
    </row>
    <row r="7" spans="1:5" ht="15.75" x14ac:dyDescent="0.25">
      <c r="A7" s="492" t="s">
        <v>5</v>
      </c>
      <c r="B7" s="493"/>
      <c r="C7" s="493"/>
      <c r="D7" s="493"/>
      <c r="E7" s="494"/>
    </row>
    <row r="8" spans="1:5" ht="40.5" customHeight="1" x14ac:dyDescent="0.25">
      <c r="A8" s="44" t="s">
        <v>6</v>
      </c>
      <c r="B8" s="520" t="s">
        <v>409</v>
      </c>
      <c r="C8" s="521"/>
      <c r="D8" s="521"/>
      <c r="E8" s="522"/>
    </row>
    <row r="9" spans="1:5" ht="54.75" x14ac:dyDescent="0.25">
      <c r="A9" s="136" t="s">
        <v>7</v>
      </c>
      <c r="B9" s="582" t="s">
        <v>1332</v>
      </c>
      <c r="C9" s="583"/>
      <c r="D9" s="583"/>
      <c r="E9" s="584"/>
    </row>
    <row r="10" spans="1:5" ht="85.5" x14ac:dyDescent="0.25">
      <c r="A10" s="44" t="s">
        <v>8</v>
      </c>
      <c r="B10" s="309" t="s">
        <v>410</v>
      </c>
      <c r="C10" s="309" t="s">
        <v>411</v>
      </c>
      <c r="D10" s="495" t="s">
        <v>412</v>
      </c>
      <c r="E10" s="509"/>
    </row>
    <row r="11" spans="1:5" ht="21" customHeight="1" x14ac:dyDescent="0.25">
      <c r="A11" s="47" t="s">
        <v>9</v>
      </c>
      <c r="B11" s="132" t="s">
        <v>40</v>
      </c>
      <c r="C11" s="132" t="s">
        <v>40</v>
      </c>
      <c r="D11" s="503" t="s">
        <v>40</v>
      </c>
      <c r="E11" s="504"/>
    </row>
    <row r="12" spans="1:5" ht="21" customHeight="1" x14ac:dyDescent="0.25">
      <c r="A12" s="47" t="s">
        <v>10</v>
      </c>
      <c r="B12" s="132">
        <v>0</v>
      </c>
      <c r="C12" s="132">
        <v>0</v>
      </c>
      <c r="D12" s="503">
        <v>0</v>
      </c>
      <c r="E12" s="504"/>
    </row>
    <row r="13" spans="1:5" ht="21" customHeight="1" x14ac:dyDescent="0.25">
      <c r="A13" s="47" t="s">
        <v>11</v>
      </c>
      <c r="B13" s="133">
        <v>0</v>
      </c>
      <c r="C13" s="132">
        <v>0</v>
      </c>
      <c r="D13" s="503">
        <v>0</v>
      </c>
      <c r="E13" s="504"/>
    </row>
    <row r="14" spans="1:5" ht="21" customHeight="1" x14ac:dyDescent="0.25">
      <c r="A14" s="47" t="s">
        <v>12</v>
      </c>
      <c r="B14" s="133">
        <v>20</v>
      </c>
      <c r="C14" s="132">
        <v>20</v>
      </c>
      <c r="D14" s="503">
        <v>200</v>
      </c>
      <c r="E14" s="504"/>
    </row>
    <row r="15" spans="1:5" ht="21" customHeight="1" thickBot="1" x14ac:dyDescent="0.3">
      <c r="A15" s="38" t="s">
        <v>41</v>
      </c>
      <c r="B15" s="137">
        <v>0</v>
      </c>
      <c r="C15" s="138">
        <v>0</v>
      </c>
      <c r="D15" s="647">
        <v>0</v>
      </c>
      <c r="E15" s="560"/>
    </row>
    <row r="16" spans="1:5" ht="15.75" thickBot="1" x14ac:dyDescent="0.3"/>
    <row r="17" spans="1:5" ht="30" x14ac:dyDescent="0.25">
      <c r="A17" s="177" t="s">
        <v>2</v>
      </c>
      <c r="B17" s="178" t="s">
        <v>3</v>
      </c>
      <c r="C17" s="179" t="s">
        <v>14</v>
      </c>
      <c r="D17" s="179" t="s">
        <v>4</v>
      </c>
      <c r="E17" s="180" t="s">
        <v>15</v>
      </c>
    </row>
    <row r="18" spans="1:5" ht="57.75" thickBot="1" x14ac:dyDescent="0.3">
      <c r="A18" s="181" t="s">
        <v>413</v>
      </c>
      <c r="B18" s="184" t="s">
        <v>414</v>
      </c>
      <c r="C18" s="188">
        <v>1817297</v>
      </c>
      <c r="D18" s="188">
        <v>878500</v>
      </c>
      <c r="E18" s="182">
        <v>251695</v>
      </c>
    </row>
    <row r="19" spans="1:5" ht="15.75" x14ac:dyDescent="0.25">
      <c r="A19" s="492" t="s">
        <v>5</v>
      </c>
      <c r="B19" s="493"/>
      <c r="C19" s="493"/>
      <c r="D19" s="493"/>
      <c r="E19" s="494"/>
    </row>
    <row r="20" spans="1:5" ht="44.25" customHeight="1" x14ac:dyDescent="0.25">
      <c r="A20" s="183" t="s">
        <v>6</v>
      </c>
      <c r="B20" s="520" t="s">
        <v>415</v>
      </c>
      <c r="C20" s="521"/>
      <c r="D20" s="521"/>
      <c r="E20" s="522"/>
    </row>
    <row r="21" spans="1:5" ht="54.75" x14ac:dyDescent="0.25">
      <c r="A21" s="186" t="s">
        <v>7</v>
      </c>
      <c r="B21" s="582" t="s">
        <v>1331</v>
      </c>
      <c r="C21" s="583"/>
      <c r="D21" s="583"/>
      <c r="E21" s="584"/>
    </row>
    <row r="22" spans="1:5" ht="42.75" x14ac:dyDescent="0.25">
      <c r="A22" s="183" t="s">
        <v>8</v>
      </c>
      <c r="B22" s="184" t="s">
        <v>416</v>
      </c>
      <c r="C22" s="184" t="s">
        <v>417</v>
      </c>
      <c r="D22" s="495" t="s">
        <v>418</v>
      </c>
      <c r="E22" s="509"/>
    </row>
    <row r="23" spans="1:5" ht="24" customHeight="1" x14ac:dyDescent="0.25">
      <c r="A23" s="187" t="s">
        <v>9</v>
      </c>
      <c r="B23" s="185" t="s">
        <v>40</v>
      </c>
      <c r="C23" s="185" t="s">
        <v>40</v>
      </c>
      <c r="D23" s="503" t="s">
        <v>40</v>
      </c>
      <c r="E23" s="504"/>
    </row>
    <row r="24" spans="1:5" ht="24" customHeight="1" x14ac:dyDescent="0.25">
      <c r="A24" s="187" t="s">
        <v>10</v>
      </c>
      <c r="B24" s="189">
        <v>10</v>
      </c>
      <c r="C24" s="189">
        <v>6</v>
      </c>
      <c r="D24" s="698">
        <v>130</v>
      </c>
      <c r="E24" s="700"/>
    </row>
    <row r="25" spans="1:5" ht="24" customHeight="1" x14ac:dyDescent="0.25">
      <c r="A25" s="187" t="s">
        <v>11</v>
      </c>
      <c r="B25" s="189">
        <v>11</v>
      </c>
      <c r="C25" s="189">
        <v>5</v>
      </c>
      <c r="D25" s="698">
        <v>75</v>
      </c>
      <c r="E25" s="700"/>
    </row>
    <row r="26" spans="1:5" ht="24" customHeight="1" x14ac:dyDescent="0.25">
      <c r="A26" s="187" t="s">
        <v>12</v>
      </c>
      <c r="B26" s="189">
        <v>15</v>
      </c>
      <c r="C26" s="189">
        <v>9</v>
      </c>
      <c r="D26" s="698">
        <v>210</v>
      </c>
      <c r="E26" s="700"/>
    </row>
    <row r="27" spans="1:5" ht="24" customHeight="1" thickBot="1" x14ac:dyDescent="0.3">
      <c r="A27" s="176" t="s">
        <v>41</v>
      </c>
      <c r="B27" s="190">
        <v>5</v>
      </c>
      <c r="C27" s="190">
        <v>3</v>
      </c>
      <c r="D27" s="695">
        <v>70</v>
      </c>
      <c r="E27" s="697"/>
    </row>
  </sheetData>
  <mergeCells count="21">
    <mergeCell ref="B9:E9"/>
    <mergeCell ref="A1:E1"/>
    <mergeCell ref="B2:E2"/>
    <mergeCell ref="B3:E3"/>
    <mergeCell ref="A7:E7"/>
    <mergeCell ref="B8:E8"/>
    <mergeCell ref="B21:E21"/>
    <mergeCell ref="A19:E19"/>
    <mergeCell ref="B20:E20"/>
    <mergeCell ref="D27:E27"/>
    <mergeCell ref="D10:E10"/>
    <mergeCell ref="D11:E11"/>
    <mergeCell ref="D12:E12"/>
    <mergeCell ref="D13:E13"/>
    <mergeCell ref="D14:E14"/>
    <mergeCell ref="D15:E15"/>
    <mergeCell ref="D25:E25"/>
    <mergeCell ref="D26:E26"/>
    <mergeCell ref="D22:E22"/>
    <mergeCell ref="D23:E23"/>
    <mergeCell ref="D24:E2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797E4-E34A-4708-88E2-BC56EE2D3CB2}">
  <dimension ref="A1:E83"/>
  <sheetViews>
    <sheetView topLeftCell="A68" workbookViewId="0">
      <selection activeCell="B73" sqref="B73:E73"/>
    </sheetView>
  </sheetViews>
  <sheetFormatPr defaultRowHeight="15" x14ac:dyDescent="0.25"/>
  <cols>
    <col min="1" max="1" width="45.7109375" style="174" customWidth="1"/>
    <col min="2" max="5" width="30.7109375" style="174" customWidth="1"/>
  </cols>
  <sheetData>
    <row r="1" spans="1:5" ht="19.5" x14ac:dyDescent="0.25">
      <c r="A1" s="593" t="s">
        <v>13</v>
      </c>
      <c r="B1" s="594"/>
      <c r="C1" s="594"/>
      <c r="D1" s="594"/>
      <c r="E1" s="595"/>
    </row>
    <row r="2" spans="1:5" ht="45" x14ac:dyDescent="0.25">
      <c r="A2" s="175" t="s">
        <v>0</v>
      </c>
      <c r="B2" s="566" t="s">
        <v>419</v>
      </c>
      <c r="C2" s="567"/>
      <c r="D2" s="567"/>
      <c r="E2" s="568"/>
    </row>
    <row r="3" spans="1:5" ht="24" customHeight="1" thickBot="1" x14ac:dyDescent="0.3">
      <c r="A3" s="176" t="s">
        <v>1</v>
      </c>
      <c r="B3" s="647">
        <v>49593</v>
      </c>
      <c r="C3" s="559"/>
      <c r="D3" s="559"/>
      <c r="E3" s="560"/>
    </row>
    <row r="4" spans="1:5" ht="15.75" thickBot="1" x14ac:dyDescent="0.3">
      <c r="A4" s="55"/>
      <c r="B4" s="55"/>
      <c r="C4" s="55"/>
      <c r="D4" s="55"/>
      <c r="E4" s="55"/>
    </row>
    <row r="5" spans="1:5" ht="30" x14ac:dyDescent="0.25">
      <c r="A5" s="177" t="s">
        <v>2</v>
      </c>
      <c r="B5" s="178" t="s">
        <v>3</v>
      </c>
      <c r="C5" s="179" t="s">
        <v>14</v>
      </c>
      <c r="D5" s="179" t="s">
        <v>4</v>
      </c>
      <c r="E5" s="180" t="s">
        <v>15</v>
      </c>
    </row>
    <row r="6" spans="1:5" ht="29.1" customHeight="1" x14ac:dyDescent="0.25">
      <c r="A6" s="173" t="s">
        <v>420</v>
      </c>
      <c r="B6" s="134" t="s">
        <v>421</v>
      </c>
      <c r="C6" s="188">
        <v>56380989</v>
      </c>
      <c r="D6" s="188">
        <v>48084350</v>
      </c>
      <c r="E6" s="49">
        <v>44084350</v>
      </c>
    </row>
    <row r="7" spans="1:5" ht="58.5" customHeight="1" x14ac:dyDescent="0.25">
      <c r="A7" s="181" t="s">
        <v>422</v>
      </c>
      <c r="B7" s="134" t="s">
        <v>430</v>
      </c>
      <c r="C7" s="188">
        <v>16810680</v>
      </c>
      <c r="D7" s="188">
        <v>21013350</v>
      </c>
      <c r="E7" s="49">
        <v>21013350</v>
      </c>
    </row>
    <row r="8" spans="1:5" ht="36" customHeight="1" x14ac:dyDescent="0.25">
      <c r="A8" s="181" t="s">
        <v>423</v>
      </c>
      <c r="B8" s="134" t="s">
        <v>424</v>
      </c>
      <c r="C8" s="188">
        <v>3068166</v>
      </c>
      <c r="D8" s="188">
        <v>11040000</v>
      </c>
      <c r="E8" s="49">
        <v>11040000</v>
      </c>
    </row>
    <row r="9" spans="1:5" s="174" customFormat="1" ht="29.1" customHeight="1" x14ac:dyDescent="0.25">
      <c r="A9" s="191" t="s">
        <v>438</v>
      </c>
      <c r="B9" s="135" t="s">
        <v>431</v>
      </c>
      <c r="C9" s="194">
        <v>760143</v>
      </c>
      <c r="D9" s="194">
        <v>2000000</v>
      </c>
      <c r="E9" s="195">
        <v>2000000</v>
      </c>
    </row>
    <row r="10" spans="1:5" s="174" customFormat="1" ht="29.1" customHeight="1" x14ac:dyDescent="0.25">
      <c r="A10" s="191" t="s">
        <v>425</v>
      </c>
      <c r="B10" s="135" t="s">
        <v>426</v>
      </c>
      <c r="C10" s="194">
        <v>50000</v>
      </c>
      <c r="D10" s="194">
        <v>389000</v>
      </c>
      <c r="E10" s="195">
        <v>389000</v>
      </c>
    </row>
    <row r="11" spans="1:5" s="174" customFormat="1" ht="29.1" customHeight="1" x14ac:dyDescent="0.25">
      <c r="A11" s="181" t="s">
        <v>437</v>
      </c>
      <c r="B11" s="134" t="s">
        <v>432</v>
      </c>
      <c r="C11" s="194">
        <v>1642000</v>
      </c>
      <c r="D11" s="194">
        <v>1642000</v>
      </c>
      <c r="E11" s="195">
        <v>1642000</v>
      </c>
    </row>
    <row r="12" spans="1:5" s="174" customFormat="1" ht="36.75" customHeight="1" x14ac:dyDescent="0.25">
      <c r="A12" s="181" t="s">
        <v>436</v>
      </c>
      <c r="B12" s="134" t="s">
        <v>433</v>
      </c>
      <c r="C12" s="194">
        <v>25330000</v>
      </c>
      <c r="D12" s="194">
        <v>12000000</v>
      </c>
      <c r="E12" s="195">
        <v>8000000</v>
      </c>
    </row>
    <row r="13" spans="1:5" ht="36.75" customHeight="1" thickBot="1" x14ac:dyDescent="0.3">
      <c r="A13" s="192" t="s">
        <v>435</v>
      </c>
      <c r="B13" s="193" t="s">
        <v>434</v>
      </c>
      <c r="C13" s="54">
        <v>50000</v>
      </c>
      <c r="D13" s="54">
        <v>0</v>
      </c>
      <c r="E13" s="57">
        <v>0</v>
      </c>
    </row>
    <row r="14" spans="1:5" ht="15.75" thickBot="1" x14ac:dyDescent="0.3">
      <c r="A14" s="166"/>
      <c r="B14" s="166"/>
      <c r="C14" s="166"/>
      <c r="D14" s="166"/>
      <c r="E14" s="166"/>
    </row>
    <row r="15" spans="1:5" ht="15.75" x14ac:dyDescent="0.25">
      <c r="A15" s="492" t="s">
        <v>5</v>
      </c>
      <c r="B15" s="493"/>
      <c r="C15" s="493"/>
      <c r="D15" s="493"/>
      <c r="E15" s="494"/>
    </row>
    <row r="16" spans="1:5" ht="27.75" x14ac:dyDescent="0.25">
      <c r="A16" s="183" t="s">
        <v>6</v>
      </c>
      <c r="B16" s="521" t="s">
        <v>439</v>
      </c>
      <c r="C16" s="521"/>
      <c r="D16" s="521"/>
      <c r="E16" s="522"/>
    </row>
    <row r="17" spans="1:5" ht="132" customHeight="1" x14ac:dyDescent="0.25">
      <c r="A17" s="183" t="s">
        <v>7</v>
      </c>
      <c r="B17" s="599" t="s">
        <v>442</v>
      </c>
      <c r="C17" s="599"/>
      <c r="D17" s="599"/>
      <c r="E17" s="600"/>
    </row>
    <row r="18" spans="1:5" ht="29.25" x14ac:dyDescent="0.25">
      <c r="A18" s="186" t="s">
        <v>8</v>
      </c>
      <c r="B18" s="495" t="s">
        <v>427</v>
      </c>
      <c r="C18" s="508"/>
      <c r="D18" s="508"/>
      <c r="E18" s="509"/>
    </row>
    <row r="19" spans="1:5" ht="21" customHeight="1" x14ac:dyDescent="0.25">
      <c r="A19" s="187" t="s">
        <v>9</v>
      </c>
      <c r="B19" s="503" t="s">
        <v>428</v>
      </c>
      <c r="C19" s="513"/>
      <c r="D19" s="513"/>
      <c r="E19" s="504"/>
    </row>
    <row r="20" spans="1:5" ht="21" customHeight="1" x14ac:dyDescent="0.25">
      <c r="A20" s="187" t="s">
        <v>10</v>
      </c>
      <c r="B20" s="514" t="s">
        <v>440</v>
      </c>
      <c r="C20" s="515"/>
      <c r="D20" s="515"/>
      <c r="E20" s="516"/>
    </row>
    <row r="21" spans="1:5" ht="21" customHeight="1" x14ac:dyDescent="0.25">
      <c r="A21" s="237" t="s">
        <v>11</v>
      </c>
      <c r="B21" s="514" t="s">
        <v>441</v>
      </c>
      <c r="C21" s="515"/>
      <c r="D21" s="515"/>
      <c r="E21" s="516"/>
    </row>
    <row r="22" spans="1:5" ht="21" customHeight="1" x14ac:dyDescent="0.25">
      <c r="A22" s="237" t="s">
        <v>12</v>
      </c>
      <c r="B22" s="514" t="s">
        <v>441</v>
      </c>
      <c r="C22" s="515"/>
      <c r="D22" s="515"/>
      <c r="E22" s="516"/>
    </row>
    <row r="23" spans="1:5" ht="21" customHeight="1" thickBot="1" x14ac:dyDescent="0.3">
      <c r="A23" s="228" t="s">
        <v>41</v>
      </c>
      <c r="B23" s="558" t="s">
        <v>441</v>
      </c>
      <c r="C23" s="577"/>
      <c r="D23" s="577"/>
      <c r="E23" s="578"/>
    </row>
    <row r="24" spans="1:5" ht="15.75" thickBot="1" x14ac:dyDescent="0.3">
      <c r="A24" s="55"/>
      <c r="B24" s="55"/>
      <c r="C24" s="55"/>
      <c r="D24" s="55"/>
      <c r="E24" s="55"/>
    </row>
    <row r="25" spans="1:5" ht="15.75" x14ac:dyDescent="0.25">
      <c r="A25" s="492" t="s">
        <v>5</v>
      </c>
      <c r="B25" s="493"/>
      <c r="C25" s="493"/>
      <c r="D25" s="493"/>
      <c r="E25" s="494"/>
    </row>
    <row r="26" spans="1:5" ht="27.75" x14ac:dyDescent="0.25">
      <c r="A26" s="183" t="s">
        <v>6</v>
      </c>
      <c r="B26" s="521" t="s">
        <v>439</v>
      </c>
      <c r="C26" s="521"/>
      <c r="D26" s="521"/>
      <c r="E26" s="522"/>
    </row>
    <row r="27" spans="1:5" ht="103.5" customHeight="1" x14ac:dyDescent="0.25">
      <c r="A27" s="183" t="s">
        <v>7</v>
      </c>
      <c r="B27" s="599" t="s">
        <v>449</v>
      </c>
      <c r="C27" s="599"/>
      <c r="D27" s="599"/>
      <c r="E27" s="600"/>
    </row>
    <row r="28" spans="1:5" ht="29.25" x14ac:dyDescent="0.25">
      <c r="A28" s="186" t="s">
        <v>8</v>
      </c>
      <c r="B28" s="495" t="s">
        <v>429</v>
      </c>
      <c r="C28" s="508"/>
      <c r="D28" s="508"/>
      <c r="E28" s="509"/>
    </row>
    <row r="29" spans="1:5" ht="21" customHeight="1" x14ac:dyDescent="0.25">
      <c r="A29" s="187" t="s">
        <v>9</v>
      </c>
      <c r="B29" s="503" t="s">
        <v>44</v>
      </c>
      <c r="C29" s="513"/>
      <c r="D29" s="513"/>
      <c r="E29" s="504"/>
    </row>
    <row r="30" spans="1:5" ht="21" customHeight="1" x14ac:dyDescent="0.25">
      <c r="A30" s="187" t="s">
        <v>10</v>
      </c>
      <c r="B30" s="514">
        <v>118</v>
      </c>
      <c r="C30" s="515"/>
      <c r="D30" s="515"/>
      <c r="E30" s="516"/>
    </row>
    <row r="31" spans="1:5" ht="21" customHeight="1" x14ac:dyDescent="0.25">
      <c r="A31" s="237" t="s">
        <v>11</v>
      </c>
      <c r="B31" s="514">
        <v>20</v>
      </c>
      <c r="C31" s="515"/>
      <c r="D31" s="515"/>
      <c r="E31" s="516"/>
    </row>
    <row r="32" spans="1:5" ht="21" customHeight="1" x14ac:dyDescent="0.25">
      <c r="A32" s="237" t="s">
        <v>12</v>
      </c>
      <c r="B32" s="514">
        <v>120</v>
      </c>
      <c r="C32" s="515"/>
      <c r="D32" s="515"/>
      <c r="E32" s="516"/>
    </row>
    <row r="33" spans="1:5" ht="21" customHeight="1" thickBot="1" x14ac:dyDescent="0.3">
      <c r="A33" s="228" t="s">
        <v>41</v>
      </c>
      <c r="B33" s="558">
        <v>120</v>
      </c>
      <c r="C33" s="577"/>
      <c r="D33" s="577"/>
      <c r="E33" s="578"/>
    </row>
    <row r="34" spans="1:5" ht="15.75" thickBot="1" x14ac:dyDescent="0.3">
      <c r="A34" s="55"/>
      <c r="B34" s="55"/>
      <c r="C34" s="55"/>
      <c r="D34" s="55"/>
      <c r="E34" s="55"/>
    </row>
    <row r="35" spans="1:5" ht="15.75" x14ac:dyDescent="0.25">
      <c r="A35" s="492" t="s">
        <v>5</v>
      </c>
      <c r="B35" s="493"/>
      <c r="C35" s="493"/>
      <c r="D35" s="493"/>
      <c r="E35" s="494"/>
    </row>
    <row r="36" spans="1:5" ht="27.75" x14ac:dyDescent="0.25">
      <c r="A36" s="183" t="s">
        <v>6</v>
      </c>
      <c r="B36" s="844" t="s">
        <v>439</v>
      </c>
      <c r="C36" s="844"/>
      <c r="D36" s="844"/>
      <c r="E36" s="845"/>
    </row>
    <row r="37" spans="1:5" ht="90.75" customHeight="1" x14ac:dyDescent="0.25">
      <c r="A37" s="183" t="s">
        <v>7</v>
      </c>
      <c r="B37" s="846" t="s">
        <v>448</v>
      </c>
      <c r="C37" s="846"/>
      <c r="D37" s="846"/>
      <c r="E37" s="847"/>
    </row>
    <row r="38" spans="1:5" ht="27.75" customHeight="1" x14ac:dyDescent="0.25">
      <c r="A38" s="186" t="s">
        <v>8</v>
      </c>
      <c r="B38" s="495" t="s">
        <v>429</v>
      </c>
      <c r="C38" s="508"/>
      <c r="D38" s="508"/>
      <c r="E38" s="509"/>
    </row>
    <row r="39" spans="1:5" ht="21" customHeight="1" x14ac:dyDescent="0.25">
      <c r="A39" s="187" t="s">
        <v>9</v>
      </c>
      <c r="B39" s="503" t="s">
        <v>44</v>
      </c>
      <c r="C39" s="513"/>
      <c r="D39" s="513"/>
      <c r="E39" s="504"/>
    </row>
    <row r="40" spans="1:5" ht="21" customHeight="1" x14ac:dyDescent="0.25">
      <c r="A40" s="187" t="s">
        <v>10</v>
      </c>
      <c r="B40" s="514">
        <v>9</v>
      </c>
      <c r="C40" s="515"/>
      <c r="D40" s="515"/>
      <c r="E40" s="516"/>
    </row>
    <row r="41" spans="1:5" ht="21" customHeight="1" x14ac:dyDescent="0.25">
      <c r="A41" s="237" t="s">
        <v>11</v>
      </c>
      <c r="B41" s="514">
        <v>6</v>
      </c>
      <c r="C41" s="515"/>
      <c r="D41" s="515"/>
      <c r="E41" s="516"/>
    </row>
    <row r="42" spans="1:5" ht="21" customHeight="1" x14ac:dyDescent="0.25">
      <c r="A42" s="237" t="s">
        <v>12</v>
      </c>
      <c r="B42" s="514">
        <v>20</v>
      </c>
      <c r="C42" s="515"/>
      <c r="D42" s="515"/>
      <c r="E42" s="516"/>
    </row>
    <row r="43" spans="1:5" ht="21" customHeight="1" thickBot="1" x14ac:dyDescent="0.3">
      <c r="A43" s="228" t="s">
        <v>41</v>
      </c>
      <c r="B43" s="558">
        <v>20</v>
      </c>
      <c r="C43" s="577"/>
      <c r="D43" s="577"/>
      <c r="E43" s="578"/>
    </row>
    <row r="44" spans="1:5" ht="15.75" thickBot="1" x14ac:dyDescent="0.3"/>
    <row r="45" spans="1:5" ht="15.75" x14ac:dyDescent="0.25">
      <c r="A45" s="492" t="s">
        <v>5</v>
      </c>
      <c r="B45" s="493"/>
      <c r="C45" s="493"/>
      <c r="D45" s="493"/>
      <c r="E45" s="494"/>
    </row>
    <row r="46" spans="1:5" ht="27.75" x14ac:dyDescent="0.25">
      <c r="A46" s="183" t="s">
        <v>6</v>
      </c>
      <c r="B46" s="844" t="s">
        <v>439</v>
      </c>
      <c r="C46" s="844"/>
      <c r="D46" s="844"/>
      <c r="E46" s="845"/>
    </row>
    <row r="47" spans="1:5" ht="134.25" customHeight="1" x14ac:dyDescent="0.25">
      <c r="A47" s="183" t="s">
        <v>7</v>
      </c>
      <c r="B47" s="599" t="s">
        <v>1333</v>
      </c>
      <c r="C47" s="599"/>
      <c r="D47" s="599"/>
      <c r="E47" s="600"/>
    </row>
    <row r="48" spans="1:5" ht="29.25" x14ac:dyDescent="0.25">
      <c r="A48" s="186" t="s">
        <v>8</v>
      </c>
      <c r="B48" s="495" t="s">
        <v>445</v>
      </c>
      <c r="C48" s="508"/>
      <c r="D48" s="508"/>
      <c r="E48" s="509"/>
    </row>
    <row r="49" spans="1:5" ht="21" customHeight="1" x14ac:dyDescent="0.25">
      <c r="A49" s="187" t="s">
        <v>9</v>
      </c>
      <c r="B49" s="503" t="s">
        <v>81</v>
      </c>
      <c r="C49" s="513"/>
      <c r="D49" s="513"/>
      <c r="E49" s="504"/>
    </row>
    <row r="50" spans="1:5" ht="21" customHeight="1" x14ac:dyDescent="0.25">
      <c r="A50" s="187" t="s">
        <v>10</v>
      </c>
      <c r="B50" s="514">
        <v>200</v>
      </c>
      <c r="C50" s="515"/>
      <c r="D50" s="515"/>
      <c r="E50" s="516"/>
    </row>
    <row r="51" spans="1:5" ht="21" customHeight="1" x14ac:dyDescent="0.25">
      <c r="A51" s="237" t="s">
        <v>11</v>
      </c>
      <c r="B51" s="514">
        <v>250</v>
      </c>
      <c r="C51" s="515"/>
      <c r="D51" s="515"/>
      <c r="E51" s="516"/>
    </row>
    <row r="52" spans="1:5" ht="21" customHeight="1" x14ac:dyDescent="0.25">
      <c r="A52" s="237" t="s">
        <v>12</v>
      </c>
      <c r="B52" s="514">
        <v>250</v>
      </c>
      <c r="C52" s="515"/>
      <c r="D52" s="515"/>
      <c r="E52" s="516"/>
    </row>
    <row r="53" spans="1:5" ht="21" customHeight="1" thickBot="1" x14ac:dyDescent="0.3">
      <c r="A53" s="228" t="s">
        <v>41</v>
      </c>
      <c r="B53" s="558">
        <v>250</v>
      </c>
      <c r="C53" s="577"/>
      <c r="D53" s="577"/>
      <c r="E53" s="578"/>
    </row>
    <row r="54" spans="1:5" ht="15.75" thickBot="1" x14ac:dyDescent="0.3"/>
    <row r="55" spans="1:5" ht="15.75" x14ac:dyDescent="0.25">
      <c r="A55" s="492" t="s">
        <v>5</v>
      </c>
      <c r="B55" s="493"/>
      <c r="C55" s="493"/>
      <c r="D55" s="493"/>
      <c r="E55" s="494"/>
    </row>
    <row r="56" spans="1:5" ht="27.75" x14ac:dyDescent="0.25">
      <c r="A56" s="183" t="s">
        <v>6</v>
      </c>
      <c r="B56" s="844" t="s">
        <v>439</v>
      </c>
      <c r="C56" s="844"/>
      <c r="D56" s="844"/>
      <c r="E56" s="845"/>
    </row>
    <row r="57" spans="1:5" ht="107.25" customHeight="1" x14ac:dyDescent="0.25">
      <c r="A57" s="183" t="s">
        <v>7</v>
      </c>
      <c r="B57" s="599" t="s">
        <v>443</v>
      </c>
      <c r="C57" s="599"/>
      <c r="D57" s="599"/>
      <c r="E57" s="600"/>
    </row>
    <row r="58" spans="1:5" ht="29.25" x14ac:dyDescent="0.25">
      <c r="A58" s="186" t="s">
        <v>8</v>
      </c>
      <c r="B58" s="495" t="s">
        <v>444</v>
      </c>
      <c r="C58" s="508"/>
      <c r="D58" s="508"/>
      <c r="E58" s="509"/>
    </row>
    <row r="59" spans="1:5" ht="21" customHeight="1" x14ac:dyDescent="0.25">
      <c r="A59" s="187" t="s">
        <v>9</v>
      </c>
      <c r="B59" s="503" t="s">
        <v>81</v>
      </c>
      <c r="C59" s="513"/>
      <c r="D59" s="513"/>
      <c r="E59" s="504"/>
    </row>
    <row r="60" spans="1:5" ht="21" customHeight="1" x14ac:dyDescent="0.25">
      <c r="A60" s="187" t="s">
        <v>10</v>
      </c>
      <c r="B60" s="514" t="s">
        <v>446</v>
      </c>
      <c r="C60" s="515"/>
      <c r="D60" s="515"/>
      <c r="E60" s="516"/>
    </row>
    <row r="61" spans="1:5" ht="21" customHeight="1" x14ac:dyDescent="0.25">
      <c r="A61" s="237" t="s">
        <v>11</v>
      </c>
      <c r="B61" s="514" t="s">
        <v>447</v>
      </c>
      <c r="C61" s="515"/>
      <c r="D61" s="515"/>
      <c r="E61" s="516"/>
    </row>
    <row r="62" spans="1:5" ht="21" customHeight="1" x14ac:dyDescent="0.25">
      <c r="A62" s="237" t="s">
        <v>12</v>
      </c>
      <c r="B62" s="514" t="s">
        <v>447</v>
      </c>
      <c r="C62" s="515"/>
      <c r="D62" s="515"/>
      <c r="E62" s="516"/>
    </row>
    <row r="63" spans="1:5" ht="21" customHeight="1" thickBot="1" x14ac:dyDescent="0.3">
      <c r="A63" s="228" t="s">
        <v>41</v>
      </c>
      <c r="B63" s="558" t="s">
        <v>447</v>
      </c>
      <c r="C63" s="577"/>
      <c r="D63" s="577"/>
      <c r="E63" s="578"/>
    </row>
    <row r="64" spans="1:5" ht="15.75" thickBot="1" x14ac:dyDescent="0.3"/>
    <row r="65" spans="1:5" ht="15.75" x14ac:dyDescent="0.25">
      <c r="A65" s="492" t="s">
        <v>5</v>
      </c>
      <c r="B65" s="493"/>
      <c r="C65" s="493"/>
      <c r="D65" s="493"/>
      <c r="E65" s="494"/>
    </row>
    <row r="66" spans="1:5" ht="27.75" x14ac:dyDescent="0.25">
      <c r="A66" s="183" t="s">
        <v>6</v>
      </c>
      <c r="B66" s="844" t="s">
        <v>439</v>
      </c>
      <c r="C66" s="844"/>
      <c r="D66" s="844"/>
      <c r="E66" s="845"/>
    </row>
    <row r="67" spans="1:5" ht="127.9" customHeight="1" x14ac:dyDescent="0.25">
      <c r="A67" s="183" t="s">
        <v>7</v>
      </c>
      <c r="B67" s="599" t="s">
        <v>450</v>
      </c>
      <c r="C67" s="599"/>
      <c r="D67" s="599"/>
      <c r="E67" s="600"/>
    </row>
    <row r="68" spans="1:5" ht="29.25" x14ac:dyDescent="0.25">
      <c r="A68" s="186" t="s">
        <v>8</v>
      </c>
      <c r="B68" s="495" t="s">
        <v>451</v>
      </c>
      <c r="C68" s="508"/>
      <c r="D68" s="508"/>
      <c r="E68" s="509"/>
    </row>
    <row r="69" spans="1:5" ht="24" customHeight="1" x14ac:dyDescent="0.25">
      <c r="A69" s="187" t="s">
        <v>9</v>
      </c>
      <c r="B69" s="503" t="s">
        <v>58</v>
      </c>
      <c r="C69" s="513"/>
      <c r="D69" s="513"/>
      <c r="E69" s="504"/>
    </row>
    <row r="70" spans="1:5" ht="24" customHeight="1" x14ac:dyDescent="0.25">
      <c r="A70" s="187" t="s">
        <v>10</v>
      </c>
      <c r="B70" s="514">
        <v>57</v>
      </c>
      <c r="C70" s="515"/>
      <c r="D70" s="515"/>
      <c r="E70" s="516"/>
    </row>
    <row r="71" spans="1:5" ht="24" customHeight="1" x14ac:dyDescent="0.25">
      <c r="A71" s="237" t="s">
        <v>11</v>
      </c>
      <c r="B71" s="514">
        <v>57</v>
      </c>
      <c r="C71" s="515"/>
      <c r="D71" s="515"/>
      <c r="E71" s="516"/>
    </row>
    <row r="72" spans="1:5" ht="24" customHeight="1" x14ac:dyDescent="0.25">
      <c r="A72" s="237" t="s">
        <v>12</v>
      </c>
      <c r="B72" s="514">
        <v>37</v>
      </c>
      <c r="C72" s="515"/>
      <c r="D72" s="515"/>
      <c r="E72" s="516"/>
    </row>
    <row r="73" spans="1:5" ht="24" customHeight="1" thickBot="1" x14ac:dyDescent="0.3">
      <c r="A73" s="228" t="s">
        <v>41</v>
      </c>
      <c r="B73" s="558">
        <v>13</v>
      </c>
      <c r="C73" s="577"/>
      <c r="D73" s="577"/>
      <c r="E73" s="578"/>
    </row>
    <row r="74" spans="1:5" ht="15.75" thickBot="1" x14ac:dyDescent="0.3"/>
    <row r="75" spans="1:5" ht="15.75" x14ac:dyDescent="0.25">
      <c r="A75" s="492" t="s">
        <v>5</v>
      </c>
      <c r="B75" s="493"/>
      <c r="C75" s="493"/>
      <c r="D75" s="493"/>
      <c r="E75" s="494"/>
    </row>
    <row r="76" spans="1:5" ht="27.75" x14ac:dyDescent="0.25">
      <c r="A76" s="183" t="s">
        <v>6</v>
      </c>
      <c r="B76" s="844" t="s">
        <v>439</v>
      </c>
      <c r="C76" s="844"/>
      <c r="D76" s="844"/>
      <c r="E76" s="845"/>
    </row>
    <row r="77" spans="1:5" ht="81.75" customHeight="1" x14ac:dyDescent="0.25">
      <c r="A77" s="183" t="s">
        <v>7</v>
      </c>
      <c r="B77" s="510" t="s">
        <v>452</v>
      </c>
      <c r="C77" s="510"/>
      <c r="D77" s="510"/>
      <c r="E77" s="628"/>
    </row>
    <row r="78" spans="1:5" ht="29.25" customHeight="1" x14ac:dyDescent="0.25">
      <c r="A78" s="186" t="s">
        <v>8</v>
      </c>
      <c r="B78" s="520" t="s">
        <v>454</v>
      </c>
      <c r="C78" s="520"/>
      <c r="D78" s="520" t="s">
        <v>453</v>
      </c>
      <c r="E78" s="572"/>
    </row>
    <row r="79" spans="1:5" ht="21" customHeight="1" x14ac:dyDescent="0.25">
      <c r="A79" s="187" t="s">
        <v>9</v>
      </c>
      <c r="B79" s="503" t="s">
        <v>58</v>
      </c>
      <c r="C79" s="646"/>
      <c r="D79" s="503" t="s">
        <v>58</v>
      </c>
      <c r="E79" s="504"/>
    </row>
    <row r="80" spans="1:5" ht="21" customHeight="1" x14ac:dyDescent="0.25">
      <c r="A80" s="187" t="s">
        <v>10</v>
      </c>
      <c r="B80" s="514">
        <v>0</v>
      </c>
      <c r="C80" s="776"/>
      <c r="D80" s="514">
        <v>0</v>
      </c>
      <c r="E80" s="516"/>
    </row>
    <row r="81" spans="1:5" ht="21" customHeight="1" x14ac:dyDescent="0.25">
      <c r="A81" s="187" t="s">
        <v>11</v>
      </c>
      <c r="B81" s="514" t="s">
        <v>352</v>
      </c>
      <c r="C81" s="776"/>
      <c r="D81" s="514" t="s">
        <v>455</v>
      </c>
      <c r="E81" s="516"/>
    </row>
    <row r="82" spans="1:5" ht="21" customHeight="1" x14ac:dyDescent="0.25">
      <c r="A82" s="187" t="s">
        <v>12</v>
      </c>
      <c r="B82" s="514">
        <v>0</v>
      </c>
      <c r="C82" s="776"/>
      <c r="D82" s="514">
        <v>0</v>
      </c>
      <c r="E82" s="516"/>
    </row>
    <row r="83" spans="1:5" ht="21" customHeight="1" thickBot="1" x14ac:dyDescent="0.3">
      <c r="A83" s="176" t="s">
        <v>41</v>
      </c>
      <c r="B83" s="558">
        <v>0</v>
      </c>
      <c r="C83" s="773"/>
      <c r="D83" s="558">
        <v>0</v>
      </c>
      <c r="E83" s="578"/>
    </row>
  </sheetData>
  <mergeCells count="72">
    <mergeCell ref="B17:E17"/>
    <mergeCell ref="A1:E1"/>
    <mergeCell ref="B2:E2"/>
    <mergeCell ref="B3:E3"/>
    <mergeCell ref="A15:E15"/>
    <mergeCell ref="B16:E16"/>
    <mergeCell ref="B30:E30"/>
    <mergeCell ref="B18:E18"/>
    <mergeCell ref="B19:E19"/>
    <mergeCell ref="B20:E20"/>
    <mergeCell ref="B21:E21"/>
    <mergeCell ref="B22:E22"/>
    <mergeCell ref="B23:E23"/>
    <mergeCell ref="A25:E25"/>
    <mergeCell ref="B26:E26"/>
    <mergeCell ref="B27:E27"/>
    <mergeCell ref="B28:E28"/>
    <mergeCell ref="B29:E29"/>
    <mergeCell ref="B43:E43"/>
    <mergeCell ref="B31:E31"/>
    <mergeCell ref="B32:E32"/>
    <mergeCell ref="B33:E33"/>
    <mergeCell ref="A35:E35"/>
    <mergeCell ref="B36:E36"/>
    <mergeCell ref="B37:E37"/>
    <mergeCell ref="B38:E38"/>
    <mergeCell ref="B39:E39"/>
    <mergeCell ref="B40:E40"/>
    <mergeCell ref="B41:E41"/>
    <mergeCell ref="B42:E42"/>
    <mergeCell ref="B57:E57"/>
    <mergeCell ref="A45:E45"/>
    <mergeCell ref="B46:E46"/>
    <mergeCell ref="B47:E47"/>
    <mergeCell ref="B48:E48"/>
    <mergeCell ref="B49:E49"/>
    <mergeCell ref="B50:E50"/>
    <mergeCell ref="B51:E51"/>
    <mergeCell ref="B52:E52"/>
    <mergeCell ref="B53:E53"/>
    <mergeCell ref="A55:E55"/>
    <mergeCell ref="B56:E56"/>
    <mergeCell ref="B70:E70"/>
    <mergeCell ref="B58:E58"/>
    <mergeCell ref="B59:E59"/>
    <mergeCell ref="B60:E60"/>
    <mergeCell ref="B61:E61"/>
    <mergeCell ref="B62:E62"/>
    <mergeCell ref="B63:E63"/>
    <mergeCell ref="A65:E65"/>
    <mergeCell ref="B66:E66"/>
    <mergeCell ref="B67:E67"/>
    <mergeCell ref="B68:E68"/>
    <mergeCell ref="B69:E69"/>
    <mergeCell ref="B78:C78"/>
    <mergeCell ref="D78:E78"/>
    <mergeCell ref="B79:C79"/>
    <mergeCell ref="B80:C80"/>
    <mergeCell ref="B71:E71"/>
    <mergeCell ref="B72:E72"/>
    <mergeCell ref="B73:E73"/>
    <mergeCell ref="A75:E75"/>
    <mergeCell ref="B76:E76"/>
    <mergeCell ref="B77:E77"/>
    <mergeCell ref="B81:C81"/>
    <mergeCell ref="B82:C82"/>
    <mergeCell ref="B83:C83"/>
    <mergeCell ref="D79:E79"/>
    <mergeCell ref="D80:E80"/>
    <mergeCell ref="D81:E81"/>
    <mergeCell ref="D82:E82"/>
    <mergeCell ref="D83:E8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Naziv tijela" prompt="Naziv tijela" xr:uid="{08405E7A-DC26-4903-8575-D13C6FD8361E}">
          <x14:formula1>
            <xm:f>'C:\Users\sblazicko\AppData\Local\Microsoft\Windows\Temporary Internet Files\Content.Outlook\1IW1ZH72\[Dječji proračun-tablica final (00000004).xlsx]List1'!#REF!</xm:f>
          </x14:formula1>
          <xm:sqref>B2:E2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FE43D-2882-4EB6-8186-F4415CD3E2ED}">
  <dimension ref="A1:E40"/>
  <sheetViews>
    <sheetView workbookViewId="0">
      <selection sqref="A1:E1"/>
    </sheetView>
  </sheetViews>
  <sheetFormatPr defaultRowHeight="15" x14ac:dyDescent="0.25"/>
  <cols>
    <col min="1" max="1" width="45.28515625" style="96" customWidth="1"/>
    <col min="2" max="2" width="35.7109375" style="96" customWidth="1"/>
    <col min="3" max="3" width="20.7109375" style="96" customWidth="1"/>
    <col min="4" max="4" width="26" style="96" customWidth="1"/>
    <col min="5" max="5" width="25.7109375" style="96" customWidth="1"/>
  </cols>
  <sheetData>
    <row r="1" spans="1:5" ht="19.5" x14ac:dyDescent="0.25">
      <c r="A1" s="862" t="s">
        <v>13</v>
      </c>
      <c r="B1" s="863"/>
      <c r="C1" s="863"/>
      <c r="D1" s="863"/>
      <c r="E1" s="864"/>
    </row>
    <row r="2" spans="1:5" ht="45" x14ac:dyDescent="0.25">
      <c r="A2" s="94" t="s">
        <v>0</v>
      </c>
      <c r="B2" s="865" t="s">
        <v>222</v>
      </c>
      <c r="C2" s="866"/>
      <c r="D2" s="866"/>
      <c r="E2" s="867"/>
    </row>
    <row r="3" spans="1:5" ht="33" customHeight="1" thickBot="1" x14ac:dyDescent="0.3">
      <c r="A3" s="95" t="s">
        <v>1</v>
      </c>
      <c r="B3" s="868" t="s">
        <v>223</v>
      </c>
      <c r="C3" s="869"/>
      <c r="D3" s="869"/>
      <c r="E3" s="870"/>
    </row>
    <row r="4" spans="1:5" ht="15.75" thickBot="1" x14ac:dyDescent="0.3"/>
    <row r="5" spans="1:5" ht="30" x14ac:dyDescent="0.25">
      <c r="A5" s="97" t="s">
        <v>2</v>
      </c>
      <c r="B5" s="98" t="s">
        <v>3</v>
      </c>
      <c r="C5" s="99" t="s">
        <v>14</v>
      </c>
      <c r="D5" s="99" t="s">
        <v>4</v>
      </c>
      <c r="E5" s="100" t="s">
        <v>15</v>
      </c>
    </row>
    <row r="6" spans="1:5" ht="43.5" thickBot="1" x14ac:dyDescent="0.3">
      <c r="A6" s="101" t="s">
        <v>224</v>
      </c>
      <c r="B6" s="102" t="s">
        <v>225</v>
      </c>
      <c r="C6" s="103">
        <v>260322.85</v>
      </c>
      <c r="D6" s="103">
        <v>294164.82</v>
      </c>
      <c r="E6" s="103">
        <v>284248.63</v>
      </c>
    </row>
    <row r="7" spans="1:5" ht="15.75" x14ac:dyDescent="0.25">
      <c r="A7" s="856" t="s">
        <v>5</v>
      </c>
      <c r="B7" s="857"/>
      <c r="C7" s="857"/>
      <c r="D7" s="857"/>
      <c r="E7" s="858"/>
    </row>
    <row r="8" spans="1:5" ht="51" customHeight="1" x14ac:dyDescent="0.25">
      <c r="A8" s="104" t="s">
        <v>6</v>
      </c>
      <c r="B8" s="859" t="s">
        <v>226</v>
      </c>
      <c r="C8" s="859"/>
      <c r="D8" s="859"/>
      <c r="E8" s="860"/>
    </row>
    <row r="9" spans="1:5" ht="127.15" customHeight="1" x14ac:dyDescent="0.25">
      <c r="A9" s="104" t="s">
        <v>7</v>
      </c>
      <c r="B9" s="871" t="s">
        <v>302</v>
      </c>
      <c r="C9" s="872"/>
      <c r="D9" s="872"/>
      <c r="E9" s="873"/>
    </row>
    <row r="10" spans="1:5" ht="43.5" customHeight="1" x14ac:dyDescent="0.25">
      <c r="A10" s="105" t="s">
        <v>8</v>
      </c>
      <c r="B10" s="102" t="s">
        <v>227</v>
      </c>
      <c r="C10" s="102" t="s">
        <v>228</v>
      </c>
      <c r="D10" s="102" t="s">
        <v>229</v>
      </c>
      <c r="E10" s="102" t="s">
        <v>230</v>
      </c>
    </row>
    <row r="11" spans="1:5" ht="64.5" customHeight="1" x14ac:dyDescent="0.25">
      <c r="A11" s="106" t="s">
        <v>9</v>
      </c>
      <c r="B11" s="102" t="s">
        <v>231</v>
      </c>
      <c r="C11" s="102" t="s">
        <v>232</v>
      </c>
      <c r="D11" s="102" t="s">
        <v>233</v>
      </c>
      <c r="E11" s="102" t="s">
        <v>234</v>
      </c>
    </row>
    <row r="12" spans="1:5" ht="21" customHeight="1" x14ac:dyDescent="0.25">
      <c r="A12" s="106" t="s">
        <v>10</v>
      </c>
      <c r="B12" s="107">
        <v>0.89</v>
      </c>
      <c r="C12" s="108">
        <v>2</v>
      </c>
      <c r="D12" s="108">
        <v>0</v>
      </c>
      <c r="E12" s="108" t="s">
        <v>235</v>
      </c>
    </row>
    <row r="13" spans="1:5" ht="21" customHeight="1" x14ac:dyDescent="0.25">
      <c r="A13" s="113" t="s">
        <v>11</v>
      </c>
      <c r="B13" s="140" t="s">
        <v>236</v>
      </c>
      <c r="C13" s="140">
        <v>2</v>
      </c>
      <c r="D13" s="110" t="s">
        <v>237</v>
      </c>
      <c r="E13" s="110" t="s">
        <v>235</v>
      </c>
    </row>
    <row r="14" spans="1:5" ht="21" customHeight="1" x14ac:dyDescent="0.25">
      <c r="A14" s="106" t="s">
        <v>12</v>
      </c>
      <c r="B14" s="110" t="s">
        <v>236</v>
      </c>
      <c r="C14" s="110">
        <v>2</v>
      </c>
      <c r="D14" s="140" t="s">
        <v>238</v>
      </c>
      <c r="E14" s="140" t="s">
        <v>239</v>
      </c>
    </row>
    <row r="15" spans="1:5" ht="21" customHeight="1" thickBot="1" x14ac:dyDescent="0.3">
      <c r="A15" s="95" t="s">
        <v>41</v>
      </c>
      <c r="B15" s="109" t="s">
        <v>236</v>
      </c>
      <c r="C15" s="109">
        <v>2</v>
      </c>
      <c r="D15" s="109" t="s">
        <v>238</v>
      </c>
      <c r="E15" s="109" t="s">
        <v>239</v>
      </c>
    </row>
    <row r="16" spans="1:5" ht="15.75" thickBot="1" x14ac:dyDescent="0.3">
      <c r="A16" s="111"/>
      <c r="B16" s="112"/>
      <c r="C16" s="112"/>
      <c r="D16" s="112"/>
      <c r="E16" s="112"/>
    </row>
    <row r="17" spans="1:5" ht="30" x14ac:dyDescent="0.25">
      <c r="A17" s="97" t="s">
        <v>2</v>
      </c>
      <c r="B17" s="98" t="s">
        <v>3</v>
      </c>
      <c r="C17" s="99" t="s">
        <v>14</v>
      </c>
      <c r="D17" s="99" t="s">
        <v>4</v>
      </c>
      <c r="E17" s="100" t="s">
        <v>15</v>
      </c>
    </row>
    <row r="18" spans="1:5" ht="86.25" thickBot="1" x14ac:dyDescent="0.3">
      <c r="A18" s="101" t="s">
        <v>224</v>
      </c>
      <c r="B18" s="102" t="s">
        <v>240</v>
      </c>
      <c r="C18" s="103">
        <v>602492.48</v>
      </c>
      <c r="D18" s="103">
        <v>611503.21</v>
      </c>
      <c r="E18" s="142">
        <v>778350.15</v>
      </c>
    </row>
    <row r="19" spans="1:5" ht="15.75" x14ac:dyDescent="0.25">
      <c r="A19" s="856" t="s">
        <v>5</v>
      </c>
      <c r="B19" s="857"/>
      <c r="C19" s="857"/>
      <c r="D19" s="857"/>
      <c r="E19" s="858"/>
    </row>
    <row r="20" spans="1:5" ht="76.5" customHeight="1" x14ac:dyDescent="0.25">
      <c r="A20" s="104" t="s">
        <v>6</v>
      </c>
      <c r="B20" s="871" t="s">
        <v>241</v>
      </c>
      <c r="C20" s="872"/>
      <c r="D20" s="872"/>
      <c r="E20" s="874"/>
    </row>
    <row r="21" spans="1:5" ht="70.5" customHeight="1" x14ac:dyDescent="0.25">
      <c r="A21" s="104" t="s">
        <v>7</v>
      </c>
      <c r="B21" s="871" t="s">
        <v>312</v>
      </c>
      <c r="C21" s="872"/>
      <c r="D21" s="872"/>
      <c r="E21" s="874"/>
    </row>
    <row r="22" spans="1:5" ht="35.25" customHeight="1" x14ac:dyDescent="0.25">
      <c r="A22" s="131" t="s">
        <v>8</v>
      </c>
      <c r="B22" s="753" t="s">
        <v>242</v>
      </c>
      <c r="C22" s="861"/>
      <c r="D22" s="753" t="s">
        <v>243</v>
      </c>
      <c r="E22" s="762"/>
    </row>
    <row r="23" spans="1:5" ht="84" customHeight="1" x14ac:dyDescent="0.25">
      <c r="A23" s="106" t="s">
        <v>9</v>
      </c>
      <c r="B23" s="753" t="s">
        <v>244</v>
      </c>
      <c r="C23" s="861"/>
      <c r="D23" s="753" t="s">
        <v>245</v>
      </c>
      <c r="E23" s="762"/>
    </row>
    <row r="24" spans="1:5" ht="24" customHeight="1" x14ac:dyDescent="0.25">
      <c r="A24" s="106" t="s">
        <v>10</v>
      </c>
      <c r="B24" s="849">
        <v>5</v>
      </c>
      <c r="C24" s="850"/>
      <c r="D24" s="848">
        <v>1</v>
      </c>
      <c r="E24" s="754"/>
    </row>
    <row r="25" spans="1:5" ht="24" customHeight="1" x14ac:dyDescent="0.25">
      <c r="A25" s="113" t="s">
        <v>11</v>
      </c>
      <c r="B25" s="851">
        <v>6</v>
      </c>
      <c r="C25" s="852"/>
      <c r="D25" s="848">
        <v>1</v>
      </c>
      <c r="E25" s="754"/>
    </row>
    <row r="26" spans="1:5" ht="24" customHeight="1" x14ac:dyDescent="0.25">
      <c r="A26" s="106" t="s">
        <v>12</v>
      </c>
      <c r="B26" s="853">
        <v>7</v>
      </c>
      <c r="C26" s="853"/>
      <c r="D26" s="848">
        <v>1</v>
      </c>
      <c r="E26" s="754"/>
    </row>
    <row r="27" spans="1:5" ht="40.5" customHeight="1" thickBot="1" x14ac:dyDescent="0.3">
      <c r="A27" s="95" t="s">
        <v>41</v>
      </c>
      <c r="B27" s="854">
        <v>7</v>
      </c>
      <c r="C27" s="854"/>
      <c r="D27" s="751" t="s">
        <v>246</v>
      </c>
      <c r="E27" s="855"/>
    </row>
    <row r="28" spans="1:5" ht="15.75" thickBot="1" x14ac:dyDescent="0.3"/>
    <row r="29" spans="1:5" ht="30" x14ac:dyDescent="0.25">
      <c r="A29" s="97" t="s">
        <v>2</v>
      </c>
      <c r="B29" s="98" t="s">
        <v>3</v>
      </c>
      <c r="C29" s="99" t="s">
        <v>14</v>
      </c>
      <c r="D29" s="99" t="s">
        <v>4</v>
      </c>
      <c r="E29" s="100" t="s">
        <v>15</v>
      </c>
    </row>
    <row r="30" spans="1:5" ht="51" customHeight="1" thickBot="1" x14ac:dyDescent="0.3">
      <c r="A30" s="101" t="s">
        <v>247</v>
      </c>
      <c r="B30" s="114" t="s">
        <v>248</v>
      </c>
      <c r="C30" s="103">
        <v>7244235.1799999997</v>
      </c>
      <c r="D30" s="103">
        <v>247887.9</v>
      </c>
      <c r="E30" s="103">
        <v>161729.63</v>
      </c>
    </row>
    <row r="31" spans="1:5" ht="15.75" x14ac:dyDescent="0.25">
      <c r="A31" s="856" t="s">
        <v>5</v>
      </c>
      <c r="B31" s="857"/>
      <c r="C31" s="857"/>
      <c r="D31" s="857"/>
      <c r="E31" s="858"/>
    </row>
    <row r="32" spans="1:5" ht="63.75" customHeight="1" x14ac:dyDescent="0.25">
      <c r="A32" s="104" t="s">
        <v>6</v>
      </c>
      <c r="B32" s="859" t="s">
        <v>249</v>
      </c>
      <c r="C32" s="859"/>
      <c r="D32" s="859"/>
      <c r="E32" s="860"/>
    </row>
    <row r="33" spans="1:5" ht="63.75" customHeight="1" x14ac:dyDescent="0.25">
      <c r="A33" s="104" t="s">
        <v>7</v>
      </c>
      <c r="B33" s="859" t="s">
        <v>250</v>
      </c>
      <c r="C33" s="859"/>
      <c r="D33" s="859"/>
      <c r="E33" s="860"/>
    </row>
    <row r="34" spans="1:5" ht="85.5" x14ac:dyDescent="0.25">
      <c r="A34" s="105" t="s">
        <v>8</v>
      </c>
      <c r="B34" s="102" t="s">
        <v>251</v>
      </c>
      <c r="C34" s="91" t="s">
        <v>252</v>
      </c>
      <c r="D34" s="753" t="s">
        <v>253</v>
      </c>
      <c r="E34" s="762"/>
    </row>
    <row r="35" spans="1:5" ht="28.5" x14ac:dyDescent="0.25">
      <c r="A35" s="106" t="s">
        <v>9</v>
      </c>
      <c r="B35" s="102" t="s">
        <v>254</v>
      </c>
      <c r="C35" s="91" t="s">
        <v>255</v>
      </c>
      <c r="D35" s="753" t="s">
        <v>256</v>
      </c>
      <c r="E35" s="762"/>
    </row>
    <row r="36" spans="1:5" ht="24" customHeight="1" x14ac:dyDescent="0.25">
      <c r="A36" s="106" t="s">
        <v>10</v>
      </c>
      <c r="B36" s="115">
        <v>0</v>
      </c>
      <c r="C36" s="92">
        <v>0</v>
      </c>
      <c r="D36" s="848">
        <v>0</v>
      </c>
      <c r="E36" s="754"/>
    </row>
    <row r="37" spans="1:5" ht="24" customHeight="1" x14ac:dyDescent="0.25">
      <c r="A37" s="106" t="s">
        <v>11</v>
      </c>
      <c r="B37" s="102">
        <v>1000</v>
      </c>
      <c r="C37" s="92">
        <v>100</v>
      </c>
      <c r="D37" s="848">
        <v>200</v>
      </c>
      <c r="E37" s="754"/>
    </row>
    <row r="38" spans="1:5" ht="24" customHeight="1" x14ac:dyDescent="0.25">
      <c r="A38" s="113" t="s">
        <v>12</v>
      </c>
      <c r="B38" s="141">
        <v>0</v>
      </c>
      <c r="C38" s="91">
        <v>200</v>
      </c>
      <c r="D38" s="848">
        <v>400</v>
      </c>
      <c r="E38" s="754"/>
    </row>
    <row r="39" spans="1:5" ht="24" customHeight="1" thickBot="1" x14ac:dyDescent="0.3">
      <c r="A39" s="95" t="s">
        <v>41</v>
      </c>
      <c r="B39" s="116">
        <v>0</v>
      </c>
      <c r="C39" s="93">
        <v>0</v>
      </c>
      <c r="D39" s="749">
        <v>140</v>
      </c>
      <c r="E39" s="752"/>
    </row>
    <row r="40" spans="1:5" x14ac:dyDescent="0.25">
      <c r="A40" s="111"/>
      <c r="B40" s="112"/>
      <c r="C40" s="112"/>
      <c r="D40" s="112"/>
      <c r="E40" s="112"/>
    </row>
  </sheetData>
  <mergeCells count="30">
    <mergeCell ref="B23:C23"/>
    <mergeCell ref="D23:E23"/>
    <mergeCell ref="A1:E1"/>
    <mergeCell ref="B2:E2"/>
    <mergeCell ref="B3:E3"/>
    <mergeCell ref="A7:E7"/>
    <mergeCell ref="B8:E8"/>
    <mergeCell ref="B9:E9"/>
    <mergeCell ref="A19:E19"/>
    <mergeCell ref="B20:E20"/>
    <mergeCell ref="B21:E21"/>
    <mergeCell ref="B22:C22"/>
    <mergeCell ref="D22:E22"/>
    <mergeCell ref="D34:E34"/>
    <mergeCell ref="B24:C24"/>
    <mergeCell ref="D24:E24"/>
    <mergeCell ref="B25:C25"/>
    <mergeCell ref="D25:E25"/>
    <mergeCell ref="B26:C26"/>
    <mergeCell ref="D26:E26"/>
    <mergeCell ref="B27:C27"/>
    <mergeCell ref="D27:E27"/>
    <mergeCell ref="A31:E31"/>
    <mergeCell ref="B32:E32"/>
    <mergeCell ref="B33:E33"/>
    <mergeCell ref="D35:E35"/>
    <mergeCell ref="D36:E36"/>
    <mergeCell ref="D37:E37"/>
    <mergeCell ref="D38:E38"/>
    <mergeCell ref="D39:E3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Naziv tijela" prompt="Naziv tijela" xr:uid="{03B01F5F-ECEA-4892-988F-58320F162770}">
          <x14:formula1>
            <xm:f>'C:\Users\sblazicko\AppData\Local\Microsoft\Windows\Temporary Internet Files\Content.Outlook\1IW1ZH72\[HZJZ Dječji proračun-tablica final_HZJZ IPS.xlsx]List1'!#REF!</xm:f>
          </x14:formula1>
          <xm:sqref>B2:E2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5195A-79FF-434E-B917-74C931777326}">
  <dimension ref="A1:J128"/>
  <sheetViews>
    <sheetView workbookViewId="0">
      <selection activeCell="D16" sqref="D16"/>
    </sheetView>
  </sheetViews>
  <sheetFormatPr defaultRowHeight="15" x14ac:dyDescent="0.25"/>
  <cols>
    <col min="1" max="1" width="45.28515625" style="119" customWidth="1"/>
    <col min="2" max="2" width="35.7109375" style="119" customWidth="1"/>
    <col min="3" max="3" width="20.7109375" style="119" customWidth="1"/>
    <col min="4" max="4" width="26" style="119" customWidth="1"/>
    <col min="5" max="5" width="25.7109375" style="119" customWidth="1"/>
  </cols>
  <sheetData>
    <row r="1" spans="1:10" ht="19.5" x14ac:dyDescent="0.25">
      <c r="A1" s="890" t="s">
        <v>13</v>
      </c>
      <c r="B1" s="891"/>
      <c r="C1" s="891"/>
      <c r="D1" s="891"/>
      <c r="E1" s="892"/>
    </row>
    <row r="2" spans="1:10" ht="45" x14ac:dyDescent="0.25">
      <c r="A2" s="117" t="s">
        <v>0</v>
      </c>
      <c r="B2" s="893" t="s">
        <v>257</v>
      </c>
      <c r="C2" s="894"/>
      <c r="D2" s="894"/>
      <c r="E2" s="895"/>
    </row>
    <row r="3" spans="1:10" ht="38.25" customHeight="1" thickBot="1" x14ac:dyDescent="0.3">
      <c r="A3" s="118" t="s">
        <v>1</v>
      </c>
      <c r="B3" s="896" t="s">
        <v>375</v>
      </c>
      <c r="C3" s="897"/>
      <c r="D3" s="897"/>
      <c r="E3" s="898"/>
    </row>
    <row r="4" spans="1:10" ht="15.75" thickBot="1" x14ac:dyDescent="0.3"/>
    <row r="5" spans="1:10" ht="30" x14ac:dyDescent="0.25">
      <c r="A5" s="120" t="s">
        <v>2</v>
      </c>
      <c r="B5" s="121" t="s">
        <v>3</v>
      </c>
      <c r="C5" s="122" t="s">
        <v>14</v>
      </c>
      <c r="D5" s="122" t="s">
        <v>4</v>
      </c>
      <c r="E5" s="123" t="s">
        <v>15</v>
      </c>
    </row>
    <row r="6" spans="1:10" ht="24" customHeight="1" thickBot="1" x14ac:dyDescent="0.3">
      <c r="A6" s="30" t="s">
        <v>258</v>
      </c>
      <c r="B6" s="124" t="s">
        <v>259</v>
      </c>
      <c r="C6" s="124">
        <v>195700000</v>
      </c>
      <c r="D6" s="124">
        <v>200000000</v>
      </c>
      <c r="E6" s="125">
        <v>200000000</v>
      </c>
    </row>
    <row r="7" spans="1:10" ht="15.75" x14ac:dyDescent="0.25">
      <c r="A7" s="886" t="s">
        <v>5</v>
      </c>
      <c r="B7" s="887"/>
      <c r="C7" s="887"/>
      <c r="D7" s="887"/>
      <c r="E7" s="888"/>
    </row>
    <row r="8" spans="1:10" ht="27.75" x14ac:dyDescent="0.25">
      <c r="A8" s="126" t="s">
        <v>6</v>
      </c>
      <c r="B8" s="899" t="s">
        <v>260</v>
      </c>
      <c r="C8" s="899"/>
      <c r="D8" s="899"/>
      <c r="E8" s="900"/>
    </row>
    <row r="9" spans="1:10" ht="54.75" x14ac:dyDescent="0.25">
      <c r="A9" s="127" t="s">
        <v>7</v>
      </c>
      <c r="B9" s="901" t="s">
        <v>311</v>
      </c>
      <c r="C9" s="902"/>
      <c r="D9" s="902"/>
      <c r="E9" s="903"/>
    </row>
    <row r="10" spans="1:10" ht="29.25" x14ac:dyDescent="0.25">
      <c r="A10" s="126" t="s">
        <v>8</v>
      </c>
      <c r="B10" s="753" t="s">
        <v>261</v>
      </c>
      <c r="C10" s="889"/>
      <c r="D10" s="889"/>
      <c r="E10" s="762"/>
    </row>
    <row r="11" spans="1:10" ht="24" customHeight="1" x14ac:dyDescent="0.25">
      <c r="A11" s="128" t="s">
        <v>9</v>
      </c>
      <c r="B11" s="753" t="s">
        <v>262</v>
      </c>
      <c r="C11" s="889"/>
      <c r="D11" s="889"/>
      <c r="E11" s="762"/>
    </row>
    <row r="12" spans="1:10" ht="24" customHeight="1" x14ac:dyDescent="0.25">
      <c r="A12" s="128" t="s">
        <v>10</v>
      </c>
      <c r="B12" s="875">
        <v>790622.32</v>
      </c>
      <c r="C12" s="876"/>
      <c r="D12" s="876"/>
      <c r="E12" s="877"/>
    </row>
    <row r="13" spans="1:10" ht="24" customHeight="1" x14ac:dyDescent="0.25">
      <c r="A13" s="128" t="s">
        <v>11</v>
      </c>
      <c r="B13" s="875">
        <f>B12*1.01399</f>
        <v>801683.12625679991</v>
      </c>
      <c r="C13" s="876"/>
      <c r="D13" s="876"/>
      <c r="E13" s="877"/>
      <c r="J13" s="149"/>
    </row>
    <row r="14" spans="1:10" ht="24" customHeight="1" x14ac:dyDescent="0.25">
      <c r="A14" s="128" t="s">
        <v>12</v>
      </c>
      <c r="B14" s="875">
        <f>B13*1.02197</f>
        <v>819296.10454066179</v>
      </c>
      <c r="C14" s="876"/>
      <c r="D14" s="876"/>
      <c r="E14" s="877"/>
    </row>
    <row r="15" spans="1:10" ht="24" customHeight="1" thickBot="1" x14ac:dyDescent="0.3">
      <c r="A15" s="118" t="s">
        <v>41</v>
      </c>
      <c r="B15" s="878">
        <f>B14</f>
        <v>819296.10454066179</v>
      </c>
      <c r="C15" s="879"/>
      <c r="D15" s="879"/>
      <c r="E15" s="880"/>
    </row>
    <row r="16" spans="1:10" ht="15.75" thickBot="1" x14ac:dyDescent="0.3"/>
    <row r="17" spans="1:5" ht="30" x14ac:dyDescent="0.25">
      <c r="A17" s="120" t="s">
        <v>2</v>
      </c>
      <c r="B17" s="121" t="s">
        <v>3</v>
      </c>
      <c r="C17" s="122" t="s">
        <v>14</v>
      </c>
      <c r="D17" s="122" t="s">
        <v>4</v>
      </c>
      <c r="E17" s="123" t="s">
        <v>15</v>
      </c>
    </row>
    <row r="18" spans="1:5" ht="24.75" thickBot="1" x14ac:dyDescent="0.3">
      <c r="A18" s="30" t="s">
        <v>263</v>
      </c>
      <c r="B18" s="129" t="s">
        <v>264</v>
      </c>
      <c r="C18" s="124">
        <v>1000000000</v>
      </c>
      <c r="D18" s="124">
        <v>1000000000</v>
      </c>
      <c r="E18" s="124">
        <v>1000000000</v>
      </c>
    </row>
    <row r="19" spans="1:5" ht="15.75" x14ac:dyDescent="0.25">
      <c r="A19" s="886" t="s">
        <v>5</v>
      </c>
      <c r="B19" s="887"/>
      <c r="C19" s="887"/>
      <c r="D19" s="887"/>
      <c r="E19" s="888"/>
    </row>
    <row r="20" spans="1:5" ht="27.75" x14ac:dyDescent="0.25">
      <c r="A20" s="126" t="s">
        <v>6</v>
      </c>
      <c r="B20" s="510" t="s">
        <v>265</v>
      </c>
      <c r="C20" s="510"/>
      <c r="D20" s="510"/>
      <c r="E20" s="628"/>
    </row>
    <row r="21" spans="1:5" ht="53.25" customHeight="1" x14ac:dyDescent="0.25">
      <c r="A21" s="127" t="s">
        <v>7</v>
      </c>
      <c r="B21" s="904" t="s">
        <v>310</v>
      </c>
      <c r="C21" s="905"/>
      <c r="D21" s="905"/>
      <c r="E21" s="906"/>
    </row>
    <row r="22" spans="1:5" ht="29.25" x14ac:dyDescent="0.25">
      <c r="A22" s="126" t="s">
        <v>8</v>
      </c>
      <c r="B22" s="495" t="s">
        <v>266</v>
      </c>
      <c r="C22" s="508"/>
      <c r="D22" s="508"/>
      <c r="E22" s="509"/>
    </row>
    <row r="23" spans="1:5" ht="24" customHeight="1" x14ac:dyDescent="0.25">
      <c r="A23" s="128" t="s">
        <v>9</v>
      </c>
      <c r="B23" s="495" t="s">
        <v>262</v>
      </c>
      <c r="C23" s="508"/>
      <c r="D23" s="508"/>
      <c r="E23" s="509"/>
    </row>
    <row r="24" spans="1:5" ht="24" customHeight="1" x14ac:dyDescent="0.25">
      <c r="A24" s="128" t="s">
        <v>10</v>
      </c>
      <c r="B24" s="875">
        <v>963713176.09000003</v>
      </c>
      <c r="C24" s="876"/>
      <c r="D24" s="876"/>
      <c r="E24" s="877"/>
    </row>
    <row r="25" spans="1:5" ht="24" customHeight="1" x14ac:dyDescent="0.25">
      <c r="A25" s="128" t="s">
        <v>11</v>
      </c>
      <c r="B25" s="875">
        <f>B24*1.0204</f>
        <v>983372924.882236</v>
      </c>
      <c r="C25" s="876"/>
      <c r="D25" s="876"/>
      <c r="E25" s="877"/>
    </row>
    <row r="26" spans="1:5" ht="24" customHeight="1" x14ac:dyDescent="0.25">
      <c r="A26" s="128" t="s">
        <v>12</v>
      </c>
      <c r="B26" s="875">
        <f>B25</f>
        <v>983372924.882236</v>
      </c>
      <c r="C26" s="876"/>
      <c r="D26" s="876"/>
      <c r="E26" s="877"/>
    </row>
    <row r="27" spans="1:5" ht="24" customHeight="1" thickBot="1" x14ac:dyDescent="0.3">
      <c r="A27" s="118" t="s">
        <v>41</v>
      </c>
      <c r="B27" s="878">
        <f>B26</f>
        <v>983372924.882236</v>
      </c>
      <c r="C27" s="879"/>
      <c r="D27" s="879"/>
      <c r="E27" s="880"/>
    </row>
    <row r="28" spans="1:5" ht="15.75" thickBot="1" x14ac:dyDescent="0.3"/>
    <row r="29" spans="1:5" ht="30" x14ac:dyDescent="0.25">
      <c r="A29" s="120" t="s">
        <v>2</v>
      </c>
      <c r="B29" s="121" t="s">
        <v>3</v>
      </c>
      <c r="C29" s="122" t="s">
        <v>14</v>
      </c>
      <c r="D29" s="122" t="s">
        <v>4</v>
      </c>
      <c r="E29" s="123" t="s">
        <v>15</v>
      </c>
    </row>
    <row r="30" spans="1:5" ht="24.75" thickBot="1" x14ac:dyDescent="0.3">
      <c r="A30" s="30" t="s">
        <v>267</v>
      </c>
      <c r="B30" s="129" t="s">
        <v>268</v>
      </c>
      <c r="C30" s="124">
        <v>1305500000</v>
      </c>
      <c r="D30" s="124">
        <v>1336700000</v>
      </c>
      <c r="E30" s="124">
        <v>1336700000</v>
      </c>
    </row>
    <row r="31" spans="1:5" ht="15.75" x14ac:dyDescent="0.25">
      <c r="A31" s="886" t="s">
        <v>5</v>
      </c>
      <c r="B31" s="887"/>
      <c r="C31" s="887"/>
      <c r="D31" s="887"/>
      <c r="E31" s="888"/>
    </row>
    <row r="32" spans="1:5" ht="27.75" x14ac:dyDescent="0.25">
      <c r="A32" s="126" t="s">
        <v>6</v>
      </c>
      <c r="B32" s="511" t="s">
        <v>260</v>
      </c>
      <c r="C32" s="511"/>
      <c r="D32" s="511"/>
      <c r="E32" s="512"/>
    </row>
    <row r="33" spans="1:5" ht="54.75" x14ac:dyDescent="0.25">
      <c r="A33" s="127" t="s">
        <v>7</v>
      </c>
      <c r="B33" s="883" t="s">
        <v>309</v>
      </c>
      <c r="C33" s="884"/>
      <c r="D33" s="884"/>
      <c r="E33" s="885"/>
    </row>
    <row r="34" spans="1:5" ht="29.25" x14ac:dyDescent="0.25">
      <c r="A34" s="126" t="s">
        <v>8</v>
      </c>
      <c r="B34" s="495" t="s">
        <v>269</v>
      </c>
      <c r="C34" s="508"/>
      <c r="D34" s="508"/>
      <c r="E34" s="509"/>
    </row>
    <row r="35" spans="1:5" ht="24" customHeight="1" x14ac:dyDescent="0.25">
      <c r="A35" s="128" t="s">
        <v>9</v>
      </c>
      <c r="B35" s="495" t="s">
        <v>262</v>
      </c>
      <c r="C35" s="508"/>
      <c r="D35" s="508"/>
      <c r="E35" s="509"/>
    </row>
    <row r="36" spans="1:5" ht="24" customHeight="1" x14ac:dyDescent="0.25">
      <c r="A36" s="128" t="s">
        <v>10</v>
      </c>
      <c r="B36" s="875">
        <v>79220873.530000001</v>
      </c>
      <c r="C36" s="876"/>
      <c r="D36" s="876"/>
      <c r="E36" s="877"/>
    </row>
    <row r="37" spans="1:5" ht="24" customHeight="1" x14ac:dyDescent="0.25">
      <c r="A37" s="128" t="s">
        <v>11</v>
      </c>
      <c r="B37" s="875">
        <f>B36*1.07008</f>
        <v>84772672.34698239</v>
      </c>
      <c r="C37" s="876"/>
      <c r="D37" s="876"/>
      <c r="E37" s="877"/>
    </row>
    <row r="38" spans="1:5" ht="24" customHeight="1" x14ac:dyDescent="0.25">
      <c r="A38" s="128" t="s">
        <v>12</v>
      </c>
      <c r="B38" s="875">
        <f>B37*1.023899</f>
        <v>86798654.443402916</v>
      </c>
      <c r="C38" s="876"/>
      <c r="D38" s="876"/>
      <c r="E38" s="877"/>
    </row>
    <row r="39" spans="1:5" ht="24" customHeight="1" thickBot="1" x14ac:dyDescent="0.3">
      <c r="A39" s="118" t="s">
        <v>41</v>
      </c>
      <c r="B39" s="878">
        <f>B38</f>
        <v>86798654.443402916</v>
      </c>
      <c r="C39" s="879"/>
      <c r="D39" s="879"/>
      <c r="E39" s="880"/>
    </row>
    <row r="40" spans="1:5" ht="15.75" thickBot="1" x14ac:dyDescent="0.3"/>
    <row r="41" spans="1:5" ht="30" x14ac:dyDescent="0.25">
      <c r="A41" s="120" t="s">
        <v>2</v>
      </c>
      <c r="B41" s="121" t="s">
        <v>3</v>
      </c>
      <c r="C41" s="122" t="s">
        <v>14</v>
      </c>
      <c r="D41" s="122" t="s">
        <v>4</v>
      </c>
      <c r="E41" s="123" t="s">
        <v>15</v>
      </c>
    </row>
    <row r="42" spans="1:5" ht="24" customHeight="1" thickBot="1" x14ac:dyDescent="0.3">
      <c r="A42" s="30" t="s">
        <v>258</v>
      </c>
      <c r="B42" s="129" t="s">
        <v>259</v>
      </c>
      <c r="C42" s="124">
        <v>195700000</v>
      </c>
      <c r="D42" s="124">
        <v>200000000</v>
      </c>
      <c r="E42" s="125">
        <v>200000000</v>
      </c>
    </row>
    <row r="43" spans="1:5" ht="15.75" x14ac:dyDescent="0.25">
      <c r="A43" s="886" t="s">
        <v>5</v>
      </c>
      <c r="B43" s="887"/>
      <c r="C43" s="887"/>
      <c r="D43" s="887"/>
      <c r="E43" s="888"/>
    </row>
    <row r="44" spans="1:5" ht="27.75" x14ac:dyDescent="0.25">
      <c r="A44" s="126" t="s">
        <v>6</v>
      </c>
      <c r="B44" s="511" t="s">
        <v>260</v>
      </c>
      <c r="C44" s="511"/>
      <c r="D44" s="511"/>
      <c r="E44" s="512"/>
    </row>
    <row r="45" spans="1:5" ht="78" customHeight="1" x14ac:dyDescent="0.25">
      <c r="A45" s="127" t="s">
        <v>7</v>
      </c>
      <c r="B45" s="883" t="s">
        <v>270</v>
      </c>
      <c r="C45" s="884"/>
      <c r="D45" s="884"/>
      <c r="E45" s="885"/>
    </row>
    <row r="46" spans="1:5" ht="29.25" x14ac:dyDescent="0.25">
      <c r="A46" s="126" t="s">
        <v>8</v>
      </c>
      <c r="B46" s="495" t="s">
        <v>271</v>
      </c>
      <c r="C46" s="508"/>
      <c r="D46" s="508"/>
      <c r="E46" s="509"/>
    </row>
    <row r="47" spans="1:5" ht="24" customHeight="1" x14ac:dyDescent="0.25">
      <c r="A47" s="128" t="s">
        <v>9</v>
      </c>
      <c r="B47" s="495" t="s">
        <v>262</v>
      </c>
      <c r="C47" s="508"/>
      <c r="D47" s="508"/>
      <c r="E47" s="509"/>
    </row>
    <row r="48" spans="1:5" ht="24" customHeight="1" x14ac:dyDescent="0.25">
      <c r="A48" s="128" t="s">
        <v>10</v>
      </c>
      <c r="B48" s="875">
        <v>61485266.670000002</v>
      </c>
      <c r="C48" s="876"/>
      <c r="D48" s="876"/>
      <c r="E48" s="877"/>
    </row>
    <row r="49" spans="1:5" ht="24" customHeight="1" x14ac:dyDescent="0.25">
      <c r="A49" s="128" t="s">
        <v>11</v>
      </c>
      <c r="B49" s="875">
        <f>B48*1.01399</f>
        <v>62345445.550713301</v>
      </c>
      <c r="C49" s="876"/>
      <c r="D49" s="876"/>
      <c r="E49" s="877"/>
    </row>
    <row r="50" spans="1:5" ht="24" customHeight="1" x14ac:dyDescent="0.25">
      <c r="A50" s="128" t="s">
        <v>12</v>
      </c>
      <c r="B50" s="875">
        <f>B49*1.02197</f>
        <v>63715174.989462472</v>
      </c>
      <c r="C50" s="876"/>
      <c r="D50" s="876"/>
      <c r="E50" s="877"/>
    </row>
    <row r="51" spans="1:5" ht="24" customHeight="1" thickBot="1" x14ac:dyDescent="0.3">
      <c r="A51" s="118" t="s">
        <v>41</v>
      </c>
      <c r="B51" s="878">
        <f>B50</f>
        <v>63715174.989462472</v>
      </c>
      <c r="C51" s="879"/>
      <c r="D51" s="879"/>
      <c r="E51" s="880"/>
    </row>
    <row r="52" spans="1:5" ht="15.75" thickBot="1" x14ac:dyDescent="0.3"/>
    <row r="53" spans="1:5" ht="30" x14ac:dyDescent="0.25">
      <c r="A53" s="97" t="s">
        <v>2</v>
      </c>
      <c r="B53" s="98" t="s">
        <v>3</v>
      </c>
      <c r="C53" s="99" t="s">
        <v>14</v>
      </c>
      <c r="D53" s="99" t="s">
        <v>4</v>
      </c>
      <c r="E53" s="100" t="s">
        <v>15</v>
      </c>
    </row>
    <row r="54" spans="1:5" ht="24" customHeight="1" thickBot="1" x14ac:dyDescent="0.3">
      <c r="A54" s="43" t="s">
        <v>272</v>
      </c>
      <c r="B54" s="22" t="s">
        <v>273</v>
      </c>
      <c r="C54" s="17">
        <v>4310000000</v>
      </c>
      <c r="D54" s="130">
        <v>4347320000</v>
      </c>
      <c r="E54" s="18">
        <v>4364709000</v>
      </c>
    </row>
    <row r="55" spans="1:5" ht="15.75" x14ac:dyDescent="0.25">
      <c r="A55" s="856" t="s">
        <v>5</v>
      </c>
      <c r="B55" s="857"/>
      <c r="C55" s="857"/>
      <c r="D55" s="857"/>
      <c r="E55" s="858"/>
    </row>
    <row r="56" spans="1:5" ht="27.75" x14ac:dyDescent="0.25">
      <c r="A56" s="104" t="s">
        <v>6</v>
      </c>
      <c r="B56" s="511" t="s">
        <v>274</v>
      </c>
      <c r="C56" s="511"/>
      <c r="D56" s="511"/>
      <c r="E56" s="512"/>
    </row>
    <row r="57" spans="1:5" ht="55.5" customHeight="1" x14ac:dyDescent="0.25">
      <c r="A57" s="105" t="s">
        <v>7</v>
      </c>
      <c r="B57" s="883" t="s">
        <v>308</v>
      </c>
      <c r="C57" s="884"/>
      <c r="D57" s="884"/>
      <c r="E57" s="885"/>
    </row>
    <row r="58" spans="1:5" ht="24" customHeight="1" x14ac:dyDescent="0.25">
      <c r="A58" s="881" t="s">
        <v>8</v>
      </c>
      <c r="B58" s="495" t="s">
        <v>297</v>
      </c>
      <c r="C58" s="508"/>
      <c r="D58" s="508"/>
      <c r="E58" s="509"/>
    </row>
    <row r="59" spans="1:5" ht="32.25" customHeight="1" x14ac:dyDescent="0.25">
      <c r="A59" s="882"/>
      <c r="B59" s="495" t="s">
        <v>298</v>
      </c>
      <c r="C59" s="508"/>
      <c r="D59" s="508"/>
      <c r="E59" s="509"/>
    </row>
    <row r="60" spans="1:5" ht="24" customHeight="1" x14ac:dyDescent="0.25">
      <c r="A60" s="106" t="s">
        <v>9</v>
      </c>
      <c r="B60" s="495" t="s">
        <v>275</v>
      </c>
      <c r="C60" s="508"/>
      <c r="D60" s="508"/>
      <c r="E60" s="509"/>
    </row>
    <row r="61" spans="1:5" ht="24" customHeight="1" x14ac:dyDescent="0.25">
      <c r="A61" s="106" t="s">
        <v>10</v>
      </c>
      <c r="B61" s="875">
        <v>318185906.20999998</v>
      </c>
      <c r="C61" s="876"/>
      <c r="D61" s="876"/>
      <c r="E61" s="877"/>
    </row>
    <row r="62" spans="1:5" ht="24" customHeight="1" x14ac:dyDescent="0.25">
      <c r="A62" s="106" t="s">
        <v>11</v>
      </c>
      <c r="B62" s="875">
        <f>B61*1.04358</f>
        <v>332052448.00263178</v>
      </c>
      <c r="C62" s="876"/>
      <c r="D62" s="876"/>
      <c r="E62" s="877"/>
    </row>
    <row r="63" spans="1:5" ht="24" customHeight="1" x14ac:dyDescent="0.25">
      <c r="A63" s="106" t="s">
        <v>12</v>
      </c>
      <c r="B63" s="875">
        <f>B62*1.00865</f>
        <v>334924701.67785454</v>
      </c>
      <c r="C63" s="876"/>
      <c r="D63" s="876"/>
      <c r="E63" s="877"/>
    </row>
    <row r="64" spans="1:5" ht="24" customHeight="1" thickBot="1" x14ac:dyDescent="0.3">
      <c r="A64" s="95" t="s">
        <v>41</v>
      </c>
      <c r="B64" s="878">
        <f>B63*1.004</f>
        <v>336264400.48456597</v>
      </c>
      <c r="C64" s="879"/>
      <c r="D64" s="879"/>
      <c r="E64" s="880"/>
    </row>
    <row r="65" spans="1:5" ht="15.75" thickBot="1" x14ac:dyDescent="0.3"/>
    <row r="66" spans="1:5" ht="30" x14ac:dyDescent="0.25">
      <c r="A66" s="97" t="s">
        <v>2</v>
      </c>
      <c r="B66" s="98" t="s">
        <v>3</v>
      </c>
      <c r="C66" s="99" t="s">
        <v>14</v>
      </c>
      <c r="D66" s="99" t="s">
        <v>4</v>
      </c>
      <c r="E66" s="100" t="s">
        <v>15</v>
      </c>
    </row>
    <row r="67" spans="1:5" ht="26.25" thickBot="1" x14ac:dyDescent="0.3">
      <c r="A67" s="43" t="s">
        <v>276</v>
      </c>
      <c r="B67" s="22" t="s">
        <v>277</v>
      </c>
      <c r="C67" s="17">
        <v>840000000</v>
      </c>
      <c r="D67" s="17">
        <v>853400000</v>
      </c>
      <c r="E67" s="18">
        <v>856814000</v>
      </c>
    </row>
    <row r="68" spans="1:5" ht="15.75" x14ac:dyDescent="0.25">
      <c r="A68" s="856" t="s">
        <v>5</v>
      </c>
      <c r="B68" s="857"/>
      <c r="C68" s="857"/>
      <c r="D68" s="857"/>
      <c r="E68" s="858"/>
    </row>
    <row r="69" spans="1:5" ht="27.75" x14ac:dyDescent="0.25">
      <c r="A69" s="104" t="s">
        <v>6</v>
      </c>
      <c r="B69" s="511" t="s">
        <v>278</v>
      </c>
      <c r="C69" s="511"/>
      <c r="D69" s="511"/>
      <c r="E69" s="512"/>
    </row>
    <row r="70" spans="1:5" ht="62.25" customHeight="1" x14ac:dyDescent="0.25">
      <c r="A70" s="105" t="s">
        <v>7</v>
      </c>
      <c r="B70" s="883" t="s">
        <v>307</v>
      </c>
      <c r="C70" s="884"/>
      <c r="D70" s="884"/>
      <c r="E70" s="885"/>
    </row>
    <row r="71" spans="1:5" ht="29.25" x14ac:dyDescent="0.25">
      <c r="A71" s="104" t="s">
        <v>8</v>
      </c>
      <c r="B71" s="495" t="s">
        <v>299</v>
      </c>
      <c r="C71" s="508"/>
      <c r="D71" s="508"/>
      <c r="E71" s="509"/>
    </row>
    <row r="72" spans="1:5" ht="24" customHeight="1" x14ac:dyDescent="0.25">
      <c r="A72" s="106" t="s">
        <v>9</v>
      </c>
      <c r="B72" s="495" t="s">
        <v>275</v>
      </c>
      <c r="C72" s="508"/>
      <c r="D72" s="508"/>
      <c r="E72" s="509"/>
    </row>
    <row r="73" spans="1:5" ht="24" customHeight="1" x14ac:dyDescent="0.25">
      <c r="A73" s="106" t="s">
        <v>10</v>
      </c>
      <c r="B73" s="875">
        <v>182095728.59999999</v>
      </c>
      <c r="C73" s="876"/>
      <c r="D73" s="876"/>
      <c r="E73" s="877"/>
    </row>
    <row r="74" spans="1:5" ht="24" customHeight="1" x14ac:dyDescent="0.25">
      <c r="A74" s="106" t="s">
        <v>11</v>
      </c>
      <c r="B74" s="875">
        <v>182095728.59999999</v>
      </c>
      <c r="C74" s="876"/>
      <c r="D74" s="876"/>
      <c r="E74" s="877"/>
    </row>
    <row r="75" spans="1:5" ht="24" customHeight="1" x14ac:dyDescent="0.25">
      <c r="A75" s="113" t="s">
        <v>12</v>
      </c>
      <c r="B75" s="875">
        <f>B74*1.0159</f>
        <v>184991050.68474001</v>
      </c>
      <c r="C75" s="876"/>
      <c r="D75" s="876"/>
      <c r="E75" s="877"/>
    </row>
    <row r="76" spans="1:5" ht="24" customHeight="1" thickBot="1" x14ac:dyDescent="0.3">
      <c r="A76" s="95" t="s">
        <v>41</v>
      </c>
      <c r="B76" s="878">
        <f>B75*1.004</f>
        <v>185731014.88747898</v>
      </c>
      <c r="C76" s="879"/>
      <c r="D76" s="879"/>
      <c r="E76" s="880"/>
    </row>
    <row r="77" spans="1:5" ht="15.75" thickBot="1" x14ac:dyDescent="0.3"/>
    <row r="78" spans="1:5" ht="30" x14ac:dyDescent="0.25">
      <c r="A78" s="97" t="s">
        <v>2</v>
      </c>
      <c r="B78" s="98" t="s">
        <v>3</v>
      </c>
      <c r="C78" s="99" t="s">
        <v>14</v>
      </c>
      <c r="D78" s="99" t="s">
        <v>4</v>
      </c>
      <c r="E78" s="100" t="s">
        <v>15</v>
      </c>
    </row>
    <row r="79" spans="1:5" ht="24" customHeight="1" thickBot="1" x14ac:dyDescent="0.3">
      <c r="A79" s="43" t="s">
        <v>279</v>
      </c>
      <c r="B79" s="22" t="s">
        <v>280</v>
      </c>
      <c r="C79" s="17">
        <v>9900000000</v>
      </c>
      <c r="D79" s="17">
        <v>10019920000</v>
      </c>
      <c r="E79" s="18">
        <v>10060000000</v>
      </c>
    </row>
    <row r="80" spans="1:5" ht="15.75" x14ac:dyDescent="0.25">
      <c r="A80" s="856" t="s">
        <v>5</v>
      </c>
      <c r="B80" s="857"/>
      <c r="C80" s="857"/>
      <c r="D80" s="857"/>
      <c r="E80" s="858"/>
    </row>
    <row r="81" spans="1:5" ht="27.75" x14ac:dyDescent="0.25">
      <c r="A81" s="104" t="s">
        <v>6</v>
      </c>
      <c r="B81" s="511" t="s">
        <v>281</v>
      </c>
      <c r="C81" s="511"/>
      <c r="D81" s="511"/>
      <c r="E81" s="512"/>
    </row>
    <row r="82" spans="1:5" ht="58.5" customHeight="1" x14ac:dyDescent="0.25">
      <c r="A82" s="105" t="s">
        <v>7</v>
      </c>
      <c r="B82" s="883" t="s">
        <v>306</v>
      </c>
      <c r="C82" s="884"/>
      <c r="D82" s="884"/>
      <c r="E82" s="885"/>
    </row>
    <row r="83" spans="1:5" ht="24" customHeight="1" x14ac:dyDescent="0.25">
      <c r="A83" s="881" t="s">
        <v>8</v>
      </c>
      <c r="B83" s="495" t="s">
        <v>300</v>
      </c>
      <c r="C83" s="508"/>
      <c r="D83" s="508"/>
      <c r="E83" s="509"/>
    </row>
    <row r="84" spans="1:5" ht="24" customHeight="1" x14ac:dyDescent="0.25">
      <c r="A84" s="882"/>
      <c r="B84" s="495" t="s">
        <v>301</v>
      </c>
      <c r="C84" s="508"/>
      <c r="D84" s="508"/>
      <c r="E84" s="509"/>
    </row>
    <row r="85" spans="1:5" ht="24" customHeight="1" x14ac:dyDescent="0.25">
      <c r="A85" s="106" t="s">
        <v>9</v>
      </c>
      <c r="B85" s="495" t="s">
        <v>275</v>
      </c>
      <c r="C85" s="508"/>
      <c r="D85" s="508"/>
      <c r="E85" s="509"/>
    </row>
    <row r="86" spans="1:5" ht="24" customHeight="1" x14ac:dyDescent="0.25">
      <c r="A86" s="106" t="s">
        <v>10</v>
      </c>
      <c r="B86" s="875">
        <v>986678615.58000004</v>
      </c>
      <c r="C86" s="876"/>
      <c r="D86" s="876"/>
      <c r="E86" s="877"/>
    </row>
    <row r="87" spans="1:5" ht="24" customHeight="1" x14ac:dyDescent="0.25">
      <c r="A87" s="106" t="s">
        <v>11</v>
      </c>
      <c r="B87" s="875">
        <f>B86*1.0437</f>
        <v>1029796471.0808461</v>
      </c>
      <c r="C87" s="876"/>
      <c r="D87" s="876"/>
      <c r="E87" s="877"/>
    </row>
    <row r="88" spans="1:5" ht="24" customHeight="1" x14ac:dyDescent="0.25">
      <c r="A88" s="106" t="s">
        <v>12</v>
      </c>
      <c r="B88" s="875">
        <f>B87*1.0121</f>
        <v>1042257008.3809243</v>
      </c>
      <c r="C88" s="876"/>
      <c r="D88" s="876"/>
      <c r="E88" s="877"/>
    </row>
    <row r="89" spans="1:5" ht="24" customHeight="1" thickBot="1" x14ac:dyDescent="0.3">
      <c r="A89" s="95" t="s">
        <v>41</v>
      </c>
      <c r="B89" s="878">
        <f>B88*1.004</f>
        <v>1046426036.414448</v>
      </c>
      <c r="C89" s="879"/>
      <c r="D89" s="879"/>
      <c r="E89" s="880"/>
    </row>
    <row r="90" spans="1:5" ht="15.75" thickBot="1" x14ac:dyDescent="0.3"/>
    <row r="91" spans="1:5" ht="30" x14ac:dyDescent="0.25">
      <c r="A91" s="97" t="s">
        <v>2</v>
      </c>
      <c r="B91" s="98" t="s">
        <v>3</v>
      </c>
      <c r="C91" s="99" t="s">
        <v>14</v>
      </c>
      <c r="D91" s="99" t="s">
        <v>4</v>
      </c>
      <c r="E91" s="100" t="s">
        <v>15</v>
      </c>
    </row>
    <row r="92" spans="1:5" ht="24" customHeight="1" thickBot="1" x14ac:dyDescent="0.3">
      <c r="A92" s="43" t="s">
        <v>282</v>
      </c>
      <c r="B92" s="22" t="s">
        <v>283</v>
      </c>
      <c r="C92" s="17">
        <v>3700000000</v>
      </c>
      <c r="D92" s="17">
        <v>3940000000</v>
      </c>
      <c r="E92" s="18">
        <v>4130000000</v>
      </c>
    </row>
    <row r="93" spans="1:5" ht="15.75" x14ac:dyDescent="0.25">
      <c r="A93" s="856" t="s">
        <v>5</v>
      </c>
      <c r="B93" s="857"/>
      <c r="C93" s="857"/>
      <c r="D93" s="857"/>
      <c r="E93" s="858"/>
    </row>
    <row r="94" spans="1:5" ht="27.75" x14ac:dyDescent="0.25">
      <c r="A94" s="104" t="s">
        <v>6</v>
      </c>
      <c r="B94" s="510" t="s">
        <v>284</v>
      </c>
      <c r="C94" s="510"/>
      <c r="D94" s="510"/>
      <c r="E94" s="628"/>
    </row>
    <row r="95" spans="1:5" ht="76.5" customHeight="1" x14ac:dyDescent="0.25">
      <c r="A95" s="105" t="s">
        <v>7</v>
      </c>
      <c r="B95" s="883" t="s">
        <v>305</v>
      </c>
      <c r="C95" s="884"/>
      <c r="D95" s="884"/>
      <c r="E95" s="885"/>
    </row>
    <row r="96" spans="1:5" ht="24" customHeight="1" x14ac:dyDescent="0.25">
      <c r="A96" s="881" t="s">
        <v>8</v>
      </c>
      <c r="B96" s="495" t="s">
        <v>285</v>
      </c>
      <c r="C96" s="508"/>
      <c r="D96" s="508"/>
      <c r="E96" s="509"/>
    </row>
    <row r="97" spans="1:5" ht="24" customHeight="1" x14ac:dyDescent="0.25">
      <c r="A97" s="882"/>
      <c r="B97" s="495" t="s">
        <v>286</v>
      </c>
      <c r="C97" s="508"/>
      <c r="D97" s="508"/>
      <c r="E97" s="509"/>
    </row>
    <row r="98" spans="1:5" ht="24" customHeight="1" x14ac:dyDescent="0.25">
      <c r="A98" s="106" t="s">
        <v>9</v>
      </c>
      <c r="B98" s="495" t="s">
        <v>275</v>
      </c>
      <c r="C98" s="508"/>
      <c r="D98" s="508"/>
      <c r="E98" s="509"/>
    </row>
    <row r="99" spans="1:5" ht="24" customHeight="1" x14ac:dyDescent="0.25">
      <c r="A99" s="106" t="s">
        <v>10</v>
      </c>
      <c r="B99" s="875">
        <v>162804378.11000001</v>
      </c>
      <c r="C99" s="876"/>
      <c r="D99" s="876"/>
      <c r="E99" s="877"/>
    </row>
    <row r="100" spans="1:5" ht="24" customHeight="1" x14ac:dyDescent="0.25">
      <c r="A100" s="106" t="s">
        <v>11</v>
      </c>
      <c r="B100" s="875">
        <f>B99*1.1055</f>
        <v>179980240.00060502</v>
      </c>
      <c r="C100" s="876"/>
      <c r="D100" s="876"/>
      <c r="E100" s="877"/>
    </row>
    <row r="101" spans="1:5" ht="24" customHeight="1" x14ac:dyDescent="0.25">
      <c r="A101" s="113" t="s">
        <v>12</v>
      </c>
      <c r="B101" s="875">
        <f>B100*1.0648</f>
        <v>191642959.55264422</v>
      </c>
      <c r="C101" s="876"/>
      <c r="D101" s="876"/>
      <c r="E101" s="877"/>
    </row>
    <row r="102" spans="1:5" ht="24" customHeight="1" thickBot="1" x14ac:dyDescent="0.3">
      <c r="A102" s="95" t="s">
        <v>41</v>
      </c>
      <c r="B102" s="878">
        <f>B101*1.0482</f>
        <v>200880150.20308167</v>
      </c>
      <c r="C102" s="879"/>
      <c r="D102" s="879"/>
      <c r="E102" s="880"/>
    </row>
    <row r="103" spans="1:5" ht="15.75" thickBot="1" x14ac:dyDescent="0.3"/>
    <row r="104" spans="1:5" ht="30" x14ac:dyDescent="0.25">
      <c r="A104" s="97" t="s">
        <v>2</v>
      </c>
      <c r="B104" s="98" t="s">
        <v>3</v>
      </c>
      <c r="C104" s="99" t="s">
        <v>14</v>
      </c>
      <c r="D104" s="99" t="s">
        <v>4</v>
      </c>
      <c r="E104" s="100" t="s">
        <v>15</v>
      </c>
    </row>
    <row r="105" spans="1:5" ht="24" customHeight="1" thickBot="1" x14ac:dyDescent="0.3">
      <c r="A105" s="43" t="s">
        <v>287</v>
      </c>
      <c r="B105" s="22" t="s">
        <v>288</v>
      </c>
      <c r="C105" s="17">
        <v>945000000</v>
      </c>
      <c r="D105" s="17">
        <v>990000000</v>
      </c>
      <c r="E105" s="18">
        <v>990000000</v>
      </c>
    </row>
    <row r="106" spans="1:5" ht="15.75" x14ac:dyDescent="0.25">
      <c r="A106" s="856" t="s">
        <v>5</v>
      </c>
      <c r="B106" s="857"/>
      <c r="C106" s="857"/>
      <c r="D106" s="857"/>
      <c r="E106" s="858"/>
    </row>
    <row r="107" spans="1:5" ht="27.75" x14ac:dyDescent="0.25">
      <c r="A107" s="104" t="s">
        <v>6</v>
      </c>
      <c r="B107" s="561" t="s">
        <v>289</v>
      </c>
      <c r="C107" s="562"/>
      <c r="D107" s="562"/>
      <c r="E107" s="563"/>
    </row>
    <row r="108" spans="1:5" ht="69.75" customHeight="1" x14ac:dyDescent="0.25">
      <c r="A108" s="105" t="s">
        <v>7</v>
      </c>
      <c r="B108" s="883" t="s">
        <v>304</v>
      </c>
      <c r="C108" s="884"/>
      <c r="D108" s="884"/>
      <c r="E108" s="885"/>
    </row>
    <row r="109" spans="1:5" ht="24" customHeight="1" x14ac:dyDescent="0.25">
      <c r="A109" s="881" t="s">
        <v>8</v>
      </c>
      <c r="B109" s="495" t="s">
        <v>290</v>
      </c>
      <c r="C109" s="508"/>
      <c r="D109" s="508"/>
      <c r="E109" s="509"/>
    </row>
    <row r="110" spans="1:5" ht="24" customHeight="1" x14ac:dyDescent="0.25">
      <c r="A110" s="882"/>
      <c r="B110" s="495" t="s">
        <v>291</v>
      </c>
      <c r="C110" s="508"/>
      <c r="D110" s="508"/>
      <c r="E110" s="509"/>
    </row>
    <row r="111" spans="1:5" ht="24" customHeight="1" x14ac:dyDescent="0.25">
      <c r="A111" s="106" t="s">
        <v>9</v>
      </c>
      <c r="B111" s="495" t="s">
        <v>275</v>
      </c>
      <c r="C111" s="508"/>
      <c r="D111" s="508"/>
      <c r="E111" s="509"/>
    </row>
    <row r="112" spans="1:5" ht="24" customHeight="1" x14ac:dyDescent="0.25">
      <c r="A112" s="106" t="s">
        <v>10</v>
      </c>
      <c r="B112" s="875">
        <v>77593549.939999998</v>
      </c>
      <c r="C112" s="876"/>
      <c r="D112" s="876"/>
      <c r="E112" s="877"/>
    </row>
    <row r="113" spans="1:5" ht="24" customHeight="1" x14ac:dyDescent="0.25">
      <c r="A113" s="106" t="s">
        <v>11</v>
      </c>
      <c r="B113" s="875">
        <f>B112*1.11176</f>
        <v>86265405.081294402</v>
      </c>
      <c r="C113" s="876"/>
      <c r="D113" s="876"/>
      <c r="E113" s="877"/>
    </row>
    <row r="114" spans="1:5" ht="24" customHeight="1" x14ac:dyDescent="0.25">
      <c r="A114" s="106" t="s">
        <v>12</v>
      </c>
      <c r="B114" s="875">
        <f>B113*1.0476</f>
        <v>90371638.363164023</v>
      </c>
      <c r="C114" s="876"/>
      <c r="D114" s="876"/>
      <c r="E114" s="877"/>
    </row>
    <row r="115" spans="1:5" ht="24" customHeight="1" thickBot="1" x14ac:dyDescent="0.3">
      <c r="A115" s="95" t="s">
        <v>41</v>
      </c>
      <c r="B115" s="878">
        <f>B114</f>
        <v>90371638.363164023</v>
      </c>
      <c r="C115" s="879"/>
      <c r="D115" s="879"/>
      <c r="E115" s="880"/>
    </row>
    <row r="116" spans="1:5" ht="15.75" thickBot="1" x14ac:dyDescent="0.3"/>
    <row r="117" spans="1:5" ht="30" x14ac:dyDescent="0.25">
      <c r="A117" s="97" t="s">
        <v>2</v>
      </c>
      <c r="B117" s="98" t="s">
        <v>3</v>
      </c>
      <c r="C117" s="99" t="s">
        <v>14</v>
      </c>
      <c r="D117" s="99" t="s">
        <v>4</v>
      </c>
      <c r="E117" s="100" t="s">
        <v>15</v>
      </c>
    </row>
    <row r="118" spans="1:5" ht="24" customHeight="1" thickBot="1" x14ac:dyDescent="0.3">
      <c r="A118" s="43" t="s">
        <v>292</v>
      </c>
      <c r="B118" s="22" t="s">
        <v>293</v>
      </c>
      <c r="C118" s="17">
        <v>1850000000</v>
      </c>
      <c r="D118" s="17">
        <v>2160000000</v>
      </c>
      <c r="E118" s="49">
        <v>2480000000</v>
      </c>
    </row>
    <row r="119" spans="1:5" ht="15.75" x14ac:dyDescent="0.25">
      <c r="A119" s="856" t="s">
        <v>5</v>
      </c>
      <c r="B119" s="857"/>
      <c r="C119" s="857"/>
      <c r="D119" s="857"/>
      <c r="E119" s="858"/>
    </row>
    <row r="120" spans="1:5" ht="27.75" x14ac:dyDescent="0.25">
      <c r="A120" s="104" t="s">
        <v>6</v>
      </c>
      <c r="B120" s="510" t="s">
        <v>294</v>
      </c>
      <c r="C120" s="510"/>
      <c r="D120" s="510"/>
      <c r="E120" s="628"/>
    </row>
    <row r="121" spans="1:5" ht="84" customHeight="1" x14ac:dyDescent="0.25">
      <c r="A121" s="881" t="s">
        <v>7</v>
      </c>
      <c r="B121" s="883" t="s">
        <v>303</v>
      </c>
      <c r="C121" s="884"/>
      <c r="D121" s="884"/>
      <c r="E121" s="885"/>
    </row>
    <row r="122" spans="1:5" ht="24" customHeight="1" x14ac:dyDescent="0.25">
      <c r="A122" s="882"/>
      <c r="B122" s="495" t="s">
        <v>295</v>
      </c>
      <c r="C122" s="508"/>
      <c r="D122" s="508"/>
      <c r="E122" s="509"/>
    </row>
    <row r="123" spans="1:5" ht="33" customHeight="1" x14ac:dyDescent="0.25">
      <c r="A123" s="104" t="s">
        <v>8</v>
      </c>
      <c r="B123" s="495" t="s">
        <v>296</v>
      </c>
      <c r="C123" s="508"/>
      <c r="D123" s="508"/>
      <c r="E123" s="509"/>
    </row>
    <row r="124" spans="1:5" ht="24" customHeight="1" x14ac:dyDescent="0.25">
      <c r="A124" s="106" t="s">
        <v>9</v>
      </c>
      <c r="B124" s="495" t="s">
        <v>275</v>
      </c>
      <c r="C124" s="508"/>
      <c r="D124" s="508"/>
      <c r="E124" s="509"/>
    </row>
    <row r="125" spans="1:5" ht="24" customHeight="1" x14ac:dyDescent="0.25">
      <c r="A125" s="106" t="s">
        <v>10</v>
      </c>
      <c r="B125" s="875">
        <v>76457625.489999995</v>
      </c>
      <c r="C125" s="876"/>
      <c r="D125" s="876"/>
      <c r="E125" s="877"/>
    </row>
    <row r="126" spans="1:5" ht="24" customHeight="1" x14ac:dyDescent="0.25">
      <c r="A126" s="106" t="s">
        <v>11</v>
      </c>
      <c r="B126" s="875">
        <v>251032635.47</v>
      </c>
      <c r="C126" s="876"/>
      <c r="D126" s="876"/>
      <c r="E126" s="877"/>
    </row>
    <row r="127" spans="1:5" ht="24" customHeight="1" x14ac:dyDescent="0.25">
      <c r="A127" s="106" t="s">
        <v>12</v>
      </c>
      <c r="B127" s="875">
        <v>293097563.57578379</v>
      </c>
      <c r="C127" s="876"/>
      <c r="D127" s="876"/>
      <c r="E127" s="877"/>
    </row>
    <row r="128" spans="1:5" ht="24" customHeight="1" thickBot="1" x14ac:dyDescent="0.3">
      <c r="A128" s="95" t="s">
        <v>41</v>
      </c>
      <c r="B128" s="878">
        <v>336519424.84627026</v>
      </c>
      <c r="C128" s="879"/>
      <c r="D128" s="879"/>
      <c r="E128" s="880"/>
    </row>
  </sheetData>
  <mergeCells count="103">
    <mergeCell ref="A1:E1"/>
    <mergeCell ref="B2:E2"/>
    <mergeCell ref="B3:E3"/>
    <mergeCell ref="A7:E7"/>
    <mergeCell ref="B8:E8"/>
    <mergeCell ref="B9:E9"/>
    <mergeCell ref="A19:E19"/>
    <mergeCell ref="B20:E20"/>
    <mergeCell ref="B21:E21"/>
    <mergeCell ref="B22:E22"/>
    <mergeCell ref="B23:E23"/>
    <mergeCell ref="B24:E24"/>
    <mergeCell ref="B10:E10"/>
    <mergeCell ref="B11:E11"/>
    <mergeCell ref="B12:E12"/>
    <mergeCell ref="B13:E13"/>
    <mergeCell ref="B14:E14"/>
    <mergeCell ref="B15:E15"/>
    <mergeCell ref="B34:E34"/>
    <mergeCell ref="B35:E35"/>
    <mergeCell ref="B36:E36"/>
    <mergeCell ref="B37:E37"/>
    <mergeCell ref="B38:E38"/>
    <mergeCell ref="B39:E39"/>
    <mergeCell ref="B25:E25"/>
    <mergeCell ref="B26:E26"/>
    <mergeCell ref="B27:E27"/>
    <mergeCell ref="A31:E31"/>
    <mergeCell ref="B32:E32"/>
    <mergeCell ref="B33:E33"/>
    <mergeCell ref="B49:E49"/>
    <mergeCell ref="B50:E50"/>
    <mergeCell ref="B51:E51"/>
    <mergeCell ref="A55:E55"/>
    <mergeCell ref="B56:E56"/>
    <mergeCell ref="B57:E57"/>
    <mergeCell ref="A43:E43"/>
    <mergeCell ref="B44:E44"/>
    <mergeCell ref="B45:E45"/>
    <mergeCell ref="B46:E46"/>
    <mergeCell ref="B47:E47"/>
    <mergeCell ref="B48:E48"/>
    <mergeCell ref="B63:E63"/>
    <mergeCell ref="B64:E64"/>
    <mergeCell ref="A68:E68"/>
    <mergeCell ref="B69:E69"/>
    <mergeCell ref="B70:E70"/>
    <mergeCell ref="B71:E71"/>
    <mergeCell ref="A58:A59"/>
    <mergeCell ref="B58:E58"/>
    <mergeCell ref="B59:E59"/>
    <mergeCell ref="B60:E60"/>
    <mergeCell ref="B61:E61"/>
    <mergeCell ref="B62:E62"/>
    <mergeCell ref="B81:E81"/>
    <mergeCell ref="B82:E82"/>
    <mergeCell ref="A83:A84"/>
    <mergeCell ref="B83:E83"/>
    <mergeCell ref="B84:E84"/>
    <mergeCell ref="B85:E85"/>
    <mergeCell ref="B72:E72"/>
    <mergeCell ref="B73:E73"/>
    <mergeCell ref="B74:E74"/>
    <mergeCell ref="B75:E75"/>
    <mergeCell ref="B76:E76"/>
    <mergeCell ref="A80:E80"/>
    <mergeCell ref="B95:E95"/>
    <mergeCell ref="A96:A97"/>
    <mergeCell ref="B96:E96"/>
    <mergeCell ref="B97:E97"/>
    <mergeCell ref="B98:E98"/>
    <mergeCell ref="B99:E99"/>
    <mergeCell ref="B86:E86"/>
    <mergeCell ref="B87:E87"/>
    <mergeCell ref="B88:E88"/>
    <mergeCell ref="B89:E89"/>
    <mergeCell ref="A93:E93"/>
    <mergeCell ref="B94:E94"/>
    <mergeCell ref="A109:A110"/>
    <mergeCell ref="B109:E109"/>
    <mergeCell ref="B110:E110"/>
    <mergeCell ref="B111:E111"/>
    <mergeCell ref="B112:E112"/>
    <mergeCell ref="B113:E113"/>
    <mergeCell ref="B100:E100"/>
    <mergeCell ref="B101:E101"/>
    <mergeCell ref="B102:E102"/>
    <mergeCell ref="A106:E106"/>
    <mergeCell ref="B107:E107"/>
    <mergeCell ref="B108:E108"/>
    <mergeCell ref="B123:E123"/>
    <mergeCell ref="B124:E124"/>
    <mergeCell ref="B125:E125"/>
    <mergeCell ref="B126:E126"/>
    <mergeCell ref="B127:E127"/>
    <mergeCell ref="B128:E128"/>
    <mergeCell ref="B114:E114"/>
    <mergeCell ref="B115:E115"/>
    <mergeCell ref="A119:E119"/>
    <mergeCell ref="B120:E120"/>
    <mergeCell ref="A121:A122"/>
    <mergeCell ref="B121:E121"/>
    <mergeCell ref="B122:E12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2F4BD-8117-44DB-9A07-63E2B2EEF0E7}">
  <dimension ref="A1:E9"/>
  <sheetViews>
    <sheetView workbookViewId="0">
      <selection activeCell="N9" sqref="N9"/>
    </sheetView>
  </sheetViews>
  <sheetFormatPr defaultRowHeight="15" x14ac:dyDescent="0.25"/>
  <cols>
    <col min="1" max="1" width="45" style="36" customWidth="1"/>
    <col min="2" max="5" width="30.7109375" style="36" customWidth="1"/>
  </cols>
  <sheetData>
    <row r="1" spans="1:5" ht="19.5" x14ac:dyDescent="0.25">
      <c r="A1" s="593" t="s">
        <v>13</v>
      </c>
      <c r="B1" s="594"/>
      <c r="C1" s="594"/>
      <c r="D1" s="594"/>
      <c r="E1" s="595"/>
    </row>
    <row r="2" spans="1:5" ht="45" x14ac:dyDescent="0.25">
      <c r="A2" s="37" t="s">
        <v>0</v>
      </c>
      <c r="B2" s="521" t="s">
        <v>380</v>
      </c>
      <c r="C2" s="521"/>
      <c r="D2" s="521"/>
      <c r="E2" s="522"/>
    </row>
    <row r="3" spans="1:5" ht="39.75" customHeight="1" thickBot="1" x14ac:dyDescent="0.3">
      <c r="A3" s="38" t="s">
        <v>1</v>
      </c>
      <c r="B3" s="910" t="s">
        <v>376</v>
      </c>
      <c r="C3" s="734"/>
      <c r="D3" s="734"/>
      <c r="E3" s="735"/>
    </row>
    <row r="4" spans="1:5" ht="15.75" thickBot="1" x14ac:dyDescent="0.3">
      <c r="A4" s="165"/>
      <c r="B4" s="165"/>
    </row>
    <row r="5" spans="1:5" ht="30" x14ac:dyDescent="0.25">
      <c r="A5" s="153" t="s">
        <v>2</v>
      </c>
      <c r="B5" s="154" t="s">
        <v>3</v>
      </c>
      <c r="C5" s="41" t="s">
        <v>14</v>
      </c>
      <c r="D5" s="41" t="s">
        <v>4</v>
      </c>
      <c r="E5" s="42" t="s">
        <v>15</v>
      </c>
    </row>
    <row r="6" spans="1:5" ht="24" customHeight="1" thickBot="1" x14ac:dyDescent="0.3">
      <c r="A6" s="16" t="s">
        <v>369</v>
      </c>
      <c r="B6" s="138" t="s">
        <v>370</v>
      </c>
      <c r="C6" s="54">
        <v>1325805000</v>
      </c>
      <c r="D6" s="54">
        <v>1430000000</v>
      </c>
      <c r="E6" s="57" t="s">
        <v>122</v>
      </c>
    </row>
    <row r="7" spans="1:5" ht="15.75" x14ac:dyDescent="0.25">
      <c r="A7" s="492" t="s">
        <v>5</v>
      </c>
      <c r="B7" s="493"/>
      <c r="C7" s="493"/>
      <c r="D7" s="493"/>
      <c r="E7" s="494"/>
    </row>
    <row r="8" spans="1:5" ht="36" customHeight="1" x14ac:dyDescent="0.25">
      <c r="A8" s="44" t="s">
        <v>6</v>
      </c>
      <c r="B8" s="520" t="s">
        <v>371</v>
      </c>
      <c r="C8" s="520"/>
      <c r="D8" s="520"/>
      <c r="E8" s="572"/>
    </row>
    <row r="9" spans="1:5" ht="92.45" customHeight="1" thickBot="1" x14ac:dyDescent="0.3">
      <c r="A9" s="167" t="s">
        <v>7</v>
      </c>
      <c r="B9" s="907" t="s">
        <v>378</v>
      </c>
      <c r="C9" s="908"/>
      <c r="D9" s="908"/>
      <c r="E9" s="909"/>
    </row>
  </sheetData>
  <mergeCells count="6">
    <mergeCell ref="B9:E9"/>
    <mergeCell ref="A1:E1"/>
    <mergeCell ref="B2:E2"/>
    <mergeCell ref="B3:E3"/>
    <mergeCell ref="A7:E7"/>
    <mergeCell ref="B8:E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2A0F0-757F-4137-9DE2-68D414707638}">
  <dimension ref="A1:E15"/>
  <sheetViews>
    <sheetView workbookViewId="0">
      <selection sqref="A1:E1"/>
    </sheetView>
  </sheetViews>
  <sheetFormatPr defaultRowHeight="15" x14ac:dyDescent="0.25"/>
  <cols>
    <col min="1" max="1" width="45" style="36" customWidth="1"/>
    <col min="2" max="5" width="30.7109375" style="36" customWidth="1"/>
  </cols>
  <sheetData>
    <row r="1" spans="1:5" ht="19.5" x14ac:dyDescent="0.25">
      <c r="A1" s="593" t="s">
        <v>13</v>
      </c>
      <c r="B1" s="594"/>
      <c r="C1" s="594"/>
      <c r="D1" s="594"/>
      <c r="E1" s="595"/>
    </row>
    <row r="2" spans="1:5" ht="45" x14ac:dyDescent="0.25">
      <c r="A2" s="37" t="s">
        <v>0</v>
      </c>
      <c r="B2" s="521" t="s">
        <v>380</v>
      </c>
      <c r="C2" s="521"/>
      <c r="D2" s="521"/>
      <c r="E2" s="522"/>
    </row>
    <row r="3" spans="1:5" ht="30" customHeight="1" thickBot="1" x14ac:dyDescent="0.3">
      <c r="A3" s="38" t="s">
        <v>1</v>
      </c>
      <c r="B3" s="910" t="s">
        <v>379</v>
      </c>
      <c r="C3" s="734"/>
      <c r="D3" s="734"/>
      <c r="E3" s="735"/>
    </row>
    <row r="4" spans="1:5" ht="15.75" thickBot="1" x14ac:dyDescent="0.3">
      <c r="A4" s="165"/>
      <c r="B4" s="165"/>
    </row>
    <row r="5" spans="1:5" ht="30" x14ac:dyDescent="0.25">
      <c r="A5" s="153" t="s">
        <v>2</v>
      </c>
      <c r="B5" s="154" t="s">
        <v>3</v>
      </c>
      <c r="C5" s="41" t="s">
        <v>14</v>
      </c>
      <c r="D5" s="41" t="s">
        <v>4</v>
      </c>
      <c r="E5" s="42" t="s">
        <v>15</v>
      </c>
    </row>
    <row r="6" spans="1:5" ht="39" customHeight="1" thickBot="1" x14ac:dyDescent="0.3">
      <c r="A6" s="16" t="s">
        <v>372</v>
      </c>
      <c r="B6" s="137" t="s">
        <v>381</v>
      </c>
      <c r="C6" s="54">
        <v>697500</v>
      </c>
      <c r="D6" s="54">
        <v>707500</v>
      </c>
      <c r="E6" s="57">
        <v>717500</v>
      </c>
    </row>
    <row r="7" spans="1:5" ht="15.75" x14ac:dyDescent="0.25">
      <c r="A7" s="492" t="s">
        <v>5</v>
      </c>
      <c r="B7" s="493"/>
      <c r="C7" s="493"/>
      <c r="D7" s="493"/>
      <c r="E7" s="494"/>
    </row>
    <row r="8" spans="1:5" ht="27.75" x14ac:dyDescent="0.25">
      <c r="A8" s="44" t="s">
        <v>6</v>
      </c>
      <c r="B8" s="520" t="s">
        <v>382</v>
      </c>
      <c r="C8" s="520"/>
      <c r="D8" s="520"/>
      <c r="E8" s="572"/>
    </row>
    <row r="9" spans="1:5" ht="72" customHeight="1" x14ac:dyDescent="0.25">
      <c r="A9" s="136" t="s">
        <v>7</v>
      </c>
      <c r="B9" s="813" t="s">
        <v>383</v>
      </c>
      <c r="C9" s="814"/>
      <c r="D9" s="814"/>
      <c r="E9" s="815"/>
    </row>
    <row r="10" spans="1:5" ht="91.5" customHeight="1" x14ac:dyDescent="0.25">
      <c r="A10" s="44" t="s">
        <v>8</v>
      </c>
      <c r="B10" s="139" t="s">
        <v>384</v>
      </c>
      <c r="C10" s="139" t="s">
        <v>385</v>
      </c>
      <c r="D10" s="495" t="s">
        <v>396</v>
      </c>
      <c r="E10" s="509"/>
    </row>
    <row r="11" spans="1:5" ht="58.5" customHeight="1" x14ac:dyDescent="0.25">
      <c r="A11" s="47" t="s">
        <v>9</v>
      </c>
      <c r="B11" s="133" t="s">
        <v>387</v>
      </c>
      <c r="C11" s="132" t="s">
        <v>388</v>
      </c>
      <c r="D11" s="503" t="s">
        <v>386</v>
      </c>
      <c r="E11" s="504"/>
    </row>
    <row r="12" spans="1:5" ht="35.1" customHeight="1" x14ac:dyDescent="0.25">
      <c r="A12" s="47" t="s">
        <v>10</v>
      </c>
      <c r="B12" s="133" t="s">
        <v>389</v>
      </c>
      <c r="C12" s="132" t="s">
        <v>391</v>
      </c>
      <c r="D12" s="503" t="s">
        <v>393</v>
      </c>
      <c r="E12" s="504"/>
    </row>
    <row r="13" spans="1:5" ht="35.1" customHeight="1" x14ac:dyDescent="0.25">
      <c r="A13" s="47" t="s">
        <v>11</v>
      </c>
      <c r="B13" s="169" t="s">
        <v>390</v>
      </c>
      <c r="C13" s="48" t="s">
        <v>392</v>
      </c>
      <c r="D13" s="618" t="s">
        <v>392</v>
      </c>
      <c r="E13" s="620"/>
    </row>
    <row r="14" spans="1:5" ht="35.1" customHeight="1" x14ac:dyDescent="0.25">
      <c r="A14" s="47" t="s">
        <v>12</v>
      </c>
      <c r="B14" s="169" t="s">
        <v>390</v>
      </c>
      <c r="C14" s="48" t="s">
        <v>392</v>
      </c>
      <c r="D14" s="618" t="s">
        <v>394</v>
      </c>
      <c r="E14" s="620"/>
    </row>
    <row r="15" spans="1:5" ht="35.1" customHeight="1" thickBot="1" x14ac:dyDescent="0.3">
      <c r="A15" s="38" t="s">
        <v>41</v>
      </c>
      <c r="B15" s="170" t="s">
        <v>390</v>
      </c>
      <c r="C15" s="54" t="s">
        <v>392</v>
      </c>
      <c r="D15" s="621" t="s">
        <v>395</v>
      </c>
      <c r="E15" s="623"/>
    </row>
  </sheetData>
  <mergeCells count="12">
    <mergeCell ref="D15:E15"/>
    <mergeCell ref="A1:E1"/>
    <mergeCell ref="B2:E2"/>
    <mergeCell ref="B3:E3"/>
    <mergeCell ref="A7:E7"/>
    <mergeCell ref="B8:E8"/>
    <mergeCell ref="B9:E9"/>
    <mergeCell ref="D10:E10"/>
    <mergeCell ref="D11:E11"/>
    <mergeCell ref="D12:E12"/>
    <mergeCell ref="D13:E13"/>
    <mergeCell ref="D14:E1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8C917-233B-4983-8035-3D71D474FF3C}">
  <dimension ref="A1:E15"/>
  <sheetViews>
    <sheetView workbookViewId="0">
      <selection sqref="A1:E1"/>
    </sheetView>
  </sheetViews>
  <sheetFormatPr defaultRowHeight="15" x14ac:dyDescent="0.25"/>
  <cols>
    <col min="1" max="1" width="45.28515625" style="36" customWidth="1"/>
    <col min="2" max="2" width="35.7109375" style="36" customWidth="1"/>
    <col min="3" max="3" width="20.7109375" style="36" customWidth="1"/>
    <col min="4" max="4" width="26" style="36" customWidth="1"/>
    <col min="5" max="5" width="25.7109375" style="36" customWidth="1"/>
  </cols>
  <sheetData>
    <row r="1" spans="1:5" ht="19.5" x14ac:dyDescent="0.25">
      <c r="A1" s="593" t="s">
        <v>13</v>
      </c>
      <c r="B1" s="594"/>
      <c r="C1" s="594"/>
      <c r="D1" s="594"/>
      <c r="E1" s="595"/>
    </row>
    <row r="2" spans="1:5" ht="45" x14ac:dyDescent="0.25">
      <c r="A2" s="37" t="s">
        <v>0</v>
      </c>
      <c r="B2" s="566" t="s">
        <v>377</v>
      </c>
      <c r="C2" s="567"/>
      <c r="D2" s="567"/>
      <c r="E2" s="568"/>
    </row>
    <row r="3" spans="1:5" ht="31.5" customHeight="1" thickBot="1" x14ac:dyDescent="0.3">
      <c r="A3" s="38" t="s">
        <v>1</v>
      </c>
      <c r="B3" s="912" t="s">
        <v>397</v>
      </c>
      <c r="C3" s="913"/>
      <c r="D3" s="913"/>
      <c r="E3" s="914"/>
    </row>
    <row r="4" spans="1:5" ht="15.75" thickBot="1" x14ac:dyDescent="0.3"/>
    <row r="5" spans="1:5" ht="30" x14ac:dyDescent="0.25">
      <c r="A5" s="153" t="s">
        <v>2</v>
      </c>
      <c r="B5" s="154" t="s">
        <v>3</v>
      </c>
      <c r="C5" s="41" t="s">
        <v>14</v>
      </c>
      <c r="D5" s="41" t="s">
        <v>4</v>
      </c>
      <c r="E5" s="42" t="s">
        <v>15</v>
      </c>
    </row>
    <row r="6" spans="1:5" ht="33" customHeight="1" thickBot="1" x14ac:dyDescent="0.3">
      <c r="A6" s="15" t="s">
        <v>398</v>
      </c>
      <c r="B6" s="133" t="s">
        <v>399</v>
      </c>
      <c r="C6" s="27">
        <v>609000</v>
      </c>
      <c r="D6" s="27">
        <v>630000</v>
      </c>
      <c r="E6" s="144">
        <v>648000</v>
      </c>
    </row>
    <row r="7" spans="1:5" ht="15.75" x14ac:dyDescent="0.25">
      <c r="A7" s="492" t="s">
        <v>5</v>
      </c>
      <c r="B7" s="493"/>
      <c r="C7" s="493"/>
      <c r="D7" s="493"/>
      <c r="E7" s="494"/>
    </row>
    <row r="8" spans="1:5" ht="27.75" x14ac:dyDescent="0.25">
      <c r="A8" s="44" t="s">
        <v>6</v>
      </c>
      <c r="B8" s="520" t="s">
        <v>403</v>
      </c>
      <c r="C8" s="521"/>
      <c r="D8" s="521"/>
      <c r="E8" s="522"/>
    </row>
    <row r="9" spans="1:5" ht="99" customHeight="1" x14ac:dyDescent="0.25">
      <c r="A9" s="136" t="s">
        <v>7</v>
      </c>
      <c r="B9" s="582" t="s">
        <v>400</v>
      </c>
      <c r="C9" s="583"/>
      <c r="D9" s="583"/>
      <c r="E9" s="584"/>
    </row>
    <row r="10" spans="1:5" ht="42.75" customHeight="1" x14ac:dyDescent="0.25">
      <c r="A10" s="44" t="s">
        <v>8</v>
      </c>
      <c r="B10" s="495" t="s">
        <v>401</v>
      </c>
      <c r="C10" s="508"/>
      <c r="D10" s="508"/>
      <c r="E10" s="509"/>
    </row>
    <row r="11" spans="1:5" ht="24" customHeight="1" x14ac:dyDescent="0.25">
      <c r="A11" s="47" t="s">
        <v>9</v>
      </c>
      <c r="B11" s="503" t="s">
        <v>402</v>
      </c>
      <c r="C11" s="513"/>
      <c r="D11" s="513"/>
      <c r="E11" s="504"/>
    </row>
    <row r="12" spans="1:5" ht="24" customHeight="1" x14ac:dyDescent="0.25">
      <c r="A12" s="47" t="s">
        <v>10</v>
      </c>
      <c r="B12" s="911">
        <v>0.56000000000000005</v>
      </c>
      <c r="C12" s="513"/>
      <c r="D12" s="513"/>
      <c r="E12" s="504"/>
    </row>
    <row r="13" spans="1:5" ht="24" customHeight="1" x14ac:dyDescent="0.25">
      <c r="A13" s="47" t="s">
        <v>11</v>
      </c>
      <c r="B13" s="649" t="s">
        <v>404</v>
      </c>
      <c r="C13" s="662"/>
      <c r="D13" s="662"/>
      <c r="E13" s="651"/>
    </row>
    <row r="14" spans="1:5" ht="24" customHeight="1" x14ac:dyDescent="0.25">
      <c r="A14" s="47" t="s">
        <v>12</v>
      </c>
      <c r="B14" s="911">
        <v>0.56000000000000005</v>
      </c>
      <c r="C14" s="513"/>
      <c r="D14" s="513"/>
      <c r="E14" s="504"/>
    </row>
    <row r="15" spans="1:5" ht="24" customHeight="1" thickBot="1" x14ac:dyDescent="0.3">
      <c r="A15" s="38" t="s">
        <v>41</v>
      </c>
      <c r="B15" s="911">
        <v>0.56000000000000005</v>
      </c>
      <c r="C15" s="513"/>
      <c r="D15" s="513"/>
      <c r="E15" s="504"/>
    </row>
  </sheetData>
  <mergeCells count="12">
    <mergeCell ref="B9:E9"/>
    <mergeCell ref="A1:E1"/>
    <mergeCell ref="B2:E2"/>
    <mergeCell ref="B3:E3"/>
    <mergeCell ref="A7:E7"/>
    <mergeCell ref="B8:E8"/>
    <mergeCell ref="B14:E14"/>
    <mergeCell ref="B15:E15"/>
    <mergeCell ref="B10:E10"/>
    <mergeCell ref="B11:E11"/>
    <mergeCell ref="B12:E12"/>
    <mergeCell ref="B13:E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22</vt:i4>
      </vt:variant>
    </vt:vector>
  </HeadingPairs>
  <TitlesOfParts>
    <vt:vector size="22" baseType="lpstr">
      <vt:lpstr>MDOMSP</vt:lpstr>
      <vt:lpstr>Ministarstvo kulture</vt:lpstr>
      <vt:lpstr>Ministarstvo hrv branitelja</vt:lpstr>
      <vt:lpstr>Ministarstvo mora, prometa i in</vt:lpstr>
      <vt:lpstr>MORH</vt:lpstr>
      <vt:lpstr>MINGO</vt:lpstr>
      <vt:lpstr>Ministarstvo poljoprivrede</vt:lpstr>
      <vt:lpstr>MRRFEU</vt:lpstr>
      <vt:lpstr>Ministarstvo pravosuđa</vt:lpstr>
      <vt:lpstr>Ministarstvo turizma</vt:lpstr>
      <vt:lpstr>MUP</vt:lpstr>
      <vt:lpstr>Ministarstvo zaštite okoliša</vt:lpstr>
      <vt:lpstr>Ministarstvo zdravstva</vt:lpstr>
      <vt:lpstr>MZO</vt:lpstr>
      <vt:lpstr>Pravobranitelj za djecu </vt:lpstr>
      <vt:lpstr>ULJPPNM</vt:lpstr>
      <vt:lpstr>Središnji drž. ur. šport</vt:lpstr>
      <vt:lpstr>HZJZ</vt:lpstr>
      <vt:lpstr>HZZO</vt:lpstr>
      <vt:lpstr>HZMO</vt:lpstr>
      <vt:lpstr>HZZ</vt:lpstr>
      <vt:lpstr>CPR 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Skorušek Blažičko</dc:creator>
  <cp:lastModifiedBy>Sandra Skorušek Blažičko</cp:lastModifiedBy>
  <dcterms:created xsi:type="dcterms:W3CDTF">2019-11-26T08:19:45Z</dcterms:created>
  <dcterms:modified xsi:type="dcterms:W3CDTF">2022-09-14T09:19:40Z</dcterms:modified>
</cp:coreProperties>
</file>